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maikk\Downloads\"/>
    </mc:Choice>
  </mc:AlternateContent>
  <xr:revisionPtr revIDLastSave="0" documentId="13_ncr:1_{4966082B-C5AA-442A-BE5E-4E691DD18E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901" i="1" l="1"/>
  <c r="AH901" i="1"/>
  <c r="AF901" i="1"/>
  <c r="Z901" i="1"/>
  <c r="R901" i="1"/>
  <c r="Q901" i="1"/>
  <c r="AK2" i="1"/>
  <c r="AK6" i="1"/>
  <c r="AK3" i="1"/>
  <c r="AK4" i="1"/>
  <c r="AK384" i="1"/>
  <c r="AK73" i="1"/>
  <c r="AK20" i="1"/>
  <c r="AK35" i="1"/>
  <c r="AK113" i="1"/>
  <c r="AK25" i="1"/>
  <c r="AK52" i="1"/>
  <c r="AK62" i="1"/>
  <c r="AK125" i="1"/>
  <c r="AK5" i="1"/>
  <c r="AK31" i="1"/>
  <c r="AK69" i="1"/>
  <c r="AK7" i="1"/>
  <c r="AK75" i="1"/>
  <c r="AK49" i="1"/>
  <c r="AK435" i="1"/>
  <c r="AK22" i="1"/>
  <c r="AK37" i="1"/>
  <c r="AK23" i="1"/>
  <c r="AK89" i="1"/>
  <c r="AK11" i="1"/>
  <c r="AK56" i="1"/>
  <c r="AK29" i="1"/>
  <c r="AK8" i="1"/>
  <c r="AK210" i="1"/>
  <c r="AK94" i="1"/>
  <c r="AK558" i="1"/>
  <c r="AK198" i="1"/>
  <c r="AK10" i="1"/>
  <c r="AK74" i="1"/>
  <c r="AK117" i="1"/>
  <c r="AK86" i="1"/>
  <c r="AK455" i="1"/>
  <c r="AK768" i="1"/>
  <c r="AK41" i="1"/>
  <c r="AK70" i="1"/>
  <c r="AK98" i="1"/>
  <c r="AK142" i="1"/>
  <c r="AK104" i="1"/>
  <c r="AK107" i="1"/>
  <c r="AK237" i="1"/>
  <c r="AK13" i="1"/>
  <c r="AK352" i="1"/>
  <c r="AK261" i="1"/>
  <c r="AK58" i="1"/>
  <c r="AK60" i="1"/>
  <c r="AK71" i="1"/>
  <c r="AK28" i="1"/>
  <c r="AK231" i="1"/>
  <c r="AK426" i="1"/>
  <c r="AK167" i="1"/>
  <c r="AK291" i="1"/>
  <c r="AK184" i="1"/>
  <c r="AK322" i="1"/>
  <c r="AK326" i="1"/>
  <c r="AK27" i="1"/>
  <c r="AK50" i="1"/>
  <c r="AK17" i="1"/>
  <c r="AK189" i="1"/>
  <c r="AK123" i="1"/>
  <c r="AK160" i="1"/>
  <c r="AK80" i="1"/>
  <c r="AK24" i="1"/>
  <c r="AK19" i="1"/>
  <c r="AK33" i="1"/>
  <c r="AK84" i="1"/>
  <c r="AK14" i="1"/>
  <c r="AK61" i="1"/>
  <c r="AK15" i="1"/>
  <c r="AK214" i="1"/>
  <c r="AK18" i="1"/>
  <c r="AK114" i="1"/>
  <c r="AK40" i="1"/>
  <c r="AK284" i="1"/>
  <c r="AK79" i="1"/>
  <c r="AK81" i="1"/>
  <c r="AK44" i="1"/>
  <c r="AK90" i="1"/>
  <c r="AK286" i="1"/>
  <c r="AK406" i="1"/>
  <c r="AK195" i="1"/>
  <c r="AK138" i="1"/>
  <c r="AK514" i="1"/>
  <c r="AK203" i="1"/>
  <c r="AK251" i="1"/>
  <c r="AK133" i="1"/>
  <c r="AK417" i="1"/>
  <c r="AK178" i="1"/>
  <c r="AK158" i="1"/>
  <c r="AK252" i="1"/>
  <c r="AK380" i="1"/>
  <c r="AK121" i="1"/>
  <c r="AK232" i="1"/>
  <c r="AK30" i="1"/>
  <c r="AK141" i="1"/>
  <c r="AK132" i="1"/>
  <c r="AK67" i="1"/>
  <c r="AK575" i="1"/>
  <c r="AK419" i="1"/>
  <c r="AK374" i="1"/>
  <c r="AK163" i="1"/>
  <c r="AK108" i="1"/>
  <c r="AK240" i="1"/>
  <c r="AK32" i="1"/>
  <c r="AK135" i="1"/>
  <c r="AK152" i="1"/>
  <c r="AK136" i="1"/>
  <c r="AK55" i="1"/>
  <c r="AK592" i="1"/>
  <c r="AK268" i="1"/>
  <c r="AK388" i="1"/>
  <c r="AK217" i="1"/>
  <c r="AK314" i="1"/>
  <c r="AK110" i="1"/>
  <c r="AK100" i="1"/>
  <c r="AK681" i="1"/>
  <c r="AK201" i="1"/>
  <c r="AK87" i="1"/>
  <c r="AK45" i="1"/>
  <c r="AK496" i="1"/>
  <c r="AK143" i="1"/>
  <c r="AK21" i="1"/>
  <c r="AK218" i="1"/>
  <c r="AK66" i="1"/>
  <c r="AK629" i="1"/>
  <c r="AK486" i="1"/>
  <c r="AK185" i="1"/>
  <c r="AK236" i="1"/>
  <c r="AK317" i="1"/>
  <c r="AK137" i="1"/>
  <c r="AK197" i="1"/>
  <c r="AK233" i="1"/>
  <c r="AK272" i="1"/>
  <c r="AK359" i="1"/>
  <c r="AK191" i="1"/>
  <c r="AK129" i="1"/>
  <c r="AK140" i="1"/>
  <c r="AK9" i="1"/>
  <c r="AK690" i="1"/>
  <c r="AK338" i="1"/>
  <c r="AK799" i="1"/>
  <c r="AK306" i="1"/>
  <c r="AK411" i="1"/>
  <c r="AK106" i="1"/>
  <c r="AK308" i="1"/>
  <c r="AK248" i="1"/>
  <c r="AK717" i="1"/>
  <c r="AK478" i="1"/>
  <c r="AK164" i="1"/>
  <c r="AK151" i="1"/>
  <c r="AK174" i="1"/>
  <c r="AK634" i="1"/>
  <c r="AK287" i="1"/>
  <c r="AK390" i="1"/>
  <c r="AK148" i="1"/>
  <c r="AK144" i="1"/>
  <c r="AK511" i="1"/>
  <c r="AK441" i="1"/>
  <c r="AK405" i="1"/>
  <c r="AK270" i="1"/>
  <c r="AK422" i="1"/>
  <c r="AK309" i="1"/>
  <c r="AK294" i="1"/>
  <c r="AK241" i="1"/>
  <c r="AK43" i="1"/>
  <c r="AK300" i="1"/>
  <c r="AK447" i="1"/>
  <c r="AK64" i="1"/>
  <c r="AK39" i="1"/>
  <c r="AK327" i="1"/>
  <c r="AK430" i="1"/>
  <c r="AK126" i="1"/>
  <c r="AK122" i="1"/>
  <c r="AK228" i="1"/>
  <c r="AK103" i="1"/>
  <c r="AK547" i="1"/>
  <c r="AK46" i="1"/>
  <c r="AK206" i="1"/>
  <c r="AK177" i="1"/>
  <c r="AK325" i="1"/>
  <c r="AK171" i="1"/>
  <c r="AK445" i="1"/>
  <c r="AK436" i="1"/>
  <c r="AK437" i="1"/>
  <c r="AK413" i="1"/>
  <c r="AK54" i="1"/>
  <c r="AK134" i="1"/>
  <c r="AK713" i="1"/>
  <c r="AK254" i="1"/>
  <c r="AK226" i="1"/>
  <c r="AK77" i="1"/>
  <c r="AK299" i="1"/>
  <c r="AK42" i="1"/>
  <c r="AK332" i="1"/>
  <c r="AK34" i="1"/>
  <c r="AK112" i="1"/>
  <c r="AK207" i="1"/>
  <c r="AK342" i="1"/>
  <c r="AK26" i="1"/>
  <c r="AK416" i="1"/>
  <c r="AK127" i="1"/>
  <c r="AK256" i="1"/>
  <c r="AK109" i="1"/>
  <c r="AK212" i="1"/>
  <c r="AK161" i="1"/>
  <c r="AK540" i="1"/>
  <c r="AK181" i="1"/>
  <c r="AK186" i="1"/>
  <c r="AK363" i="1"/>
  <c r="AK223" i="1"/>
  <c r="AK72" i="1"/>
  <c r="AK343" i="1"/>
  <c r="AK460" i="1"/>
  <c r="AK490" i="1"/>
  <c r="AK274" i="1"/>
  <c r="AK362" i="1"/>
  <c r="AK196" i="1"/>
  <c r="AK215" i="1"/>
  <c r="AK470" i="1"/>
  <c r="AK36" i="1"/>
  <c r="AK396" i="1"/>
  <c r="AK476" i="1"/>
  <c r="AK187" i="1"/>
  <c r="AK302" i="1"/>
  <c r="AK154" i="1"/>
  <c r="AK545" i="1"/>
  <c r="AK145" i="1"/>
  <c r="AK224" i="1"/>
  <c r="AK99" i="1"/>
  <c r="AK213" i="1"/>
  <c r="AK209" i="1"/>
  <c r="AK173" i="1"/>
  <c r="AK57" i="1"/>
  <c r="AK532" i="1"/>
  <c r="AK202" i="1"/>
  <c r="AK157" i="1"/>
  <c r="AK95" i="1"/>
  <c r="AK315" i="1"/>
  <c r="AK169" i="1"/>
  <c r="AK501" i="1"/>
  <c r="AK316" i="1"/>
  <c r="AK280" i="1"/>
  <c r="AK146" i="1"/>
  <c r="AK453" i="1"/>
  <c r="AK311" i="1"/>
  <c r="AK149" i="1"/>
  <c r="AK320" i="1"/>
  <c r="AK609" i="1"/>
  <c r="AK255" i="1"/>
  <c r="AK225" i="1"/>
  <c r="AK12" i="1"/>
  <c r="AK449" i="1"/>
  <c r="AK399" i="1"/>
  <c r="AK473" i="1"/>
  <c r="AK527" i="1"/>
  <c r="AK265" i="1"/>
  <c r="AK211" i="1"/>
  <c r="AK439" i="1"/>
  <c r="AK51" i="1"/>
  <c r="AK467" i="1"/>
  <c r="AK155" i="1"/>
  <c r="AK235" i="1"/>
  <c r="AK854" i="1"/>
  <c r="AK507" i="1"/>
  <c r="AK182" i="1"/>
  <c r="AK724" i="1"/>
  <c r="AK319" i="1"/>
  <c r="AK646" i="1"/>
  <c r="AK111" i="1"/>
  <c r="AK524" i="1"/>
  <c r="AK159" i="1"/>
  <c r="AK243" i="1"/>
  <c r="AK48" i="1"/>
  <c r="AK431" i="1"/>
  <c r="AK398" i="1"/>
  <c r="AK53" i="1"/>
  <c r="AK341" i="1"/>
  <c r="AK65" i="1"/>
  <c r="AK367" i="1"/>
  <c r="AK404" i="1"/>
  <c r="AK204" i="1"/>
  <c r="AK349" i="1"/>
  <c r="AK179" i="1"/>
  <c r="AK425" i="1"/>
  <c r="AK162" i="1"/>
  <c r="AK503" i="1"/>
  <c r="AK295" i="1"/>
  <c r="AK461" i="1"/>
  <c r="AK38" i="1"/>
  <c r="AK253" i="1"/>
  <c r="AK234" i="1"/>
  <c r="AK471" i="1"/>
  <c r="AK440" i="1"/>
  <c r="AK446" i="1"/>
  <c r="AK130" i="1"/>
  <c r="AK193" i="1"/>
  <c r="AK452" i="1"/>
  <c r="AK153" i="1"/>
  <c r="AK47" i="1"/>
  <c r="AK639" i="1"/>
  <c r="AK305" i="1"/>
  <c r="AK522" i="1"/>
  <c r="AK554" i="1"/>
  <c r="AK645" i="1"/>
  <c r="AK273" i="1"/>
  <c r="AK608" i="1"/>
  <c r="AK428" i="1"/>
  <c r="AK614" i="1"/>
  <c r="AK423" i="1"/>
  <c r="AK563" i="1"/>
  <c r="AK573" i="1"/>
  <c r="AK408" i="1"/>
  <c r="AK337" i="1"/>
  <c r="AK625" i="1"/>
  <c r="AK156" i="1"/>
  <c r="AK230" i="1"/>
  <c r="AK391" i="1"/>
  <c r="AK290" i="1"/>
  <c r="AK516" i="1"/>
  <c r="AK379" i="1"/>
  <c r="AK505" i="1"/>
  <c r="AK655" i="1"/>
  <c r="AK676" i="1"/>
  <c r="AK450" i="1"/>
  <c r="AK192" i="1"/>
  <c r="AK200" i="1"/>
  <c r="AK506" i="1"/>
  <c r="AK115" i="1"/>
  <c r="AK806" i="1"/>
  <c r="AK357" i="1"/>
  <c r="AK475" i="1"/>
  <c r="AK482" i="1"/>
  <c r="AK481" i="1"/>
  <c r="AK16" i="1"/>
  <c r="AK208" i="1"/>
  <c r="AK59" i="1"/>
  <c r="AK355" i="1"/>
  <c r="AK427" i="1"/>
  <c r="AK492" i="1"/>
  <c r="AK175" i="1"/>
  <c r="AK851" i="1"/>
  <c r="AK283" i="1"/>
  <c r="AK93" i="1"/>
  <c r="AK809" i="1"/>
  <c r="AK484" i="1"/>
  <c r="AK669" i="1"/>
  <c r="AK581" i="1"/>
  <c r="AK560" i="1"/>
  <c r="AK278" i="1"/>
  <c r="AK183" i="1"/>
  <c r="AK329" i="1"/>
  <c r="AK631" i="1"/>
  <c r="AK756" i="1"/>
  <c r="AK633" i="1"/>
  <c r="AK377" i="1"/>
  <c r="AK188" i="1"/>
  <c r="AK837" i="1"/>
  <c r="AK600" i="1"/>
  <c r="AK68" i="1"/>
  <c r="AK520" i="1"/>
  <c r="AK706" i="1"/>
  <c r="AK393" i="1"/>
  <c r="AK420" i="1"/>
  <c r="AK582" i="1"/>
  <c r="AK513" i="1"/>
  <c r="AK865" i="1"/>
  <c r="AK776" i="1"/>
  <c r="AK590" i="1"/>
  <c r="AK454" i="1"/>
  <c r="AK591" i="1"/>
  <c r="AK583" i="1"/>
  <c r="AK480" i="1"/>
  <c r="AK580" i="1"/>
  <c r="AK574" i="1"/>
  <c r="AK571" i="1"/>
  <c r="AK258" i="1"/>
  <c r="AK442" i="1"/>
  <c r="AK383" i="1"/>
  <c r="AK804" i="1"/>
  <c r="AK725" i="1"/>
  <c r="AK76" i="1"/>
  <c r="AK664" i="1"/>
  <c r="AK602" i="1"/>
  <c r="AK276" i="1"/>
  <c r="AK820" i="1"/>
  <c r="AK412" i="1"/>
  <c r="AK483" i="1"/>
  <c r="AK373" i="1"/>
  <c r="AK293" i="1"/>
  <c r="AK517" i="1"/>
  <c r="AK421" i="1"/>
  <c r="AK297" i="1"/>
  <c r="AK229" i="1"/>
  <c r="AK245" i="1"/>
  <c r="AK285" i="1"/>
  <c r="AK298" i="1"/>
  <c r="AK653" i="1"/>
  <c r="AK264" i="1"/>
  <c r="AK221" i="1"/>
  <c r="AK566" i="1"/>
  <c r="AK491" i="1"/>
  <c r="AK479" i="1"/>
  <c r="AK472" i="1"/>
  <c r="AK497" i="1"/>
  <c r="AK165" i="1"/>
  <c r="AK250" i="1"/>
  <c r="AK102" i="1"/>
  <c r="AK266" i="1"/>
  <c r="AK402" i="1"/>
  <c r="AK279" i="1"/>
  <c r="AK500" i="1"/>
  <c r="AK238" i="1"/>
  <c r="AK281" i="1"/>
  <c r="AK85" i="1"/>
  <c r="AK63" i="1"/>
  <c r="AK597" i="1"/>
  <c r="AK244" i="1"/>
  <c r="AK318" i="1"/>
  <c r="AK150" i="1"/>
  <c r="AK242" i="1"/>
  <c r="AK407" i="1"/>
  <c r="AK97" i="1"/>
  <c r="AK824" i="1"/>
  <c r="AK168" i="1"/>
  <c r="AK842" i="1"/>
  <c r="AK289" i="1"/>
  <c r="AK728" i="1"/>
  <c r="AK88" i="1"/>
  <c r="AK489" i="1"/>
  <c r="AK216" i="1"/>
  <c r="AK227" i="1"/>
  <c r="AK610" i="1"/>
  <c r="AK617" i="1"/>
  <c r="AK611" i="1"/>
  <c r="AK288" i="1"/>
  <c r="AK444" i="1"/>
  <c r="AK303" i="1"/>
  <c r="AK78" i="1"/>
  <c r="AK616" i="1"/>
  <c r="AK844" i="1"/>
  <c r="AK220" i="1"/>
  <c r="AK219" i="1"/>
  <c r="AK438" i="1"/>
  <c r="AK239" i="1"/>
  <c r="AK770" i="1"/>
  <c r="AK567" i="1"/>
  <c r="AK529" i="1"/>
  <c r="AK128" i="1"/>
  <c r="AK370" i="1"/>
  <c r="AK82" i="1"/>
  <c r="AK696" i="1"/>
  <c r="AK612" i="1"/>
  <c r="AK508" i="1"/>
  <c r="AK340" i="1"/>
  <c r="AK647" i="1"/>
  <c r="AK323" i="1"/>
  <c r="AK512" i="1"/>
  <c r="AK301" i="1"/>
  <c r="AK688" i="1"/>
  <c r="AK83" i="1"/>
  <c r="AK570" i="1"/>
  <c r="AK626" i="1"/>
  <c r="AK578" i="1"/>
  <c r="AK292" i="1"/>
  <c r="AK568" i="1"/>
  <c r="AK658" i="1"/>
  <c r="AK635" i="1"/>
  <c r="AK96" i="1"/>
  <c r="AK515" i="1"/>
  <c r="AK519" i="1"/>
  <c r="AK741" i="1"/>
  <c r="AK650" i="1"/>
  <c r="AK576" i="1"/>
  <c r="AK593" i="1"/>
  <c r="AK410" i="1"/>
  <c r="AK260" i="1"/>
  <c r="AK247" i="1"/>
  <c r="AK557" i="1"/>
  <c r="AK259" i="1"/>
  <c r="AK101" i="1"/>
  <c r="AK358" i="1"/>
  <c r="AK644" i="1"/>
  <c r="AK361" i="1"/>
  <c r="AK401" i="1"/>
  <c r="AK205" i="1"/>
  <c r="AK792" i="1"/>
  <c r="AK849" i="1"/>
  <c r="AK262" i="1"/>
  <c r="AK715" i="1"/>
  <c r="AK267" i="1"/>
  <c r="AK105" i="1"/>
  <c r="AK429" i="1"/>
  <c r="AK170" i="1"/>
  <c r="AK415" i="1"/>
  <c r="AK353" i="1"/>
  <c r="AK91" i="1"/>
  <c r="AK92" i="1"/>
  <c r="AK312" i="1"/>
  <c r="AK354" i="1"/>
  <c r="AK830" i="1"/>
  <c r="AK296" i="1"/>
  <c r="AK282" i="1"/>
  <c r="AK324" i="1"/>
  <c r="AK348" i="1"/>
  <c r="AK726" i="1"/>
  <c r="AK813" i="1"/>
  <c r="AK585" i="1"/>
  <c r="AK465" i="1"/>
  <c r="AK118" i="1"/>
  <c r="AK222" i="1"/>
  <c r="AK542" i="1"/>
  <c r="AK565" i="1"/>
  <c r="AK778" i="1"/>
  <c r="AK864" i="1"/>
  <c r="AK659" i="1"/>
  <c r="AK698" i="1"/>
  <c r="AK477" i="1"/>
  <c r="AK331" i="1"/>
  <c r="AK587" i="1"/>
  <c r="AK719" i="1"/>
  <c r="AK414" i="1"/>
  <c r="AK180" i="1"/>
  <c r="AK670" i="1"/>
  <c r="AK335" i="1"/>
  <c r="AK307" i="1"/>
  <c r="AK708" i="1"/>
  <c r="AK531" i="1"/>
  <c r="AK832" i="1"/>
  <c r="AK199" i="1"/>
  <c r="AK537" i="1"/>
  <c r="AK530" i="1"/>
  <c r="AK457" i="1"/>
  <c r="AK389" i="1"/>
  <c r="AK744" i="1"/>
  <c r="AK721" i="1"/>
  <c r="AK656" i="1"/>
  <c r="AK685" i="1"/>
  <c r="AK463" i="1"/>
  <c r="AK550" i="1"/>
  <c r="AK474" i="1"/>
  <c r="AK339" i="1"/>
  <c r="AK246" i="1"/>
  <c r="AK385" i="1"/>
  <c r="AK641" i="1"/>
  <c r="AK271" i="1"/>
  <c r="AK797" i="1"/>
  <c r="AK120" i="1"/>
  <c r="AK538" i="1"/>
  <c r="AK494" i="1"/>
  <c r="AK598" i="1"/>
  <c r="AK433" i="1"/>
  <c r="AK652" i="1"/>
  <c r="AK637" i="1"/>
  <c r="AK692" i="1"/>
  <c r="AK119" i="1"/>
  <c r="AK464" i="1"/>
  <c r="AK249" i="1"/>
  <c r="AK376" i="1"/>
  <c r="AK499" i="1"/>
  <c r="AK365" i="1"/>
  <c r="AK561" i="1"/>
  <c r="AK330" i="1"/>
  <c r="AK504" i="1"/>
  <c r="AK841" i="1"/>
  <c r="AK737" i="1"/>
  <c r="AK703" i="1"/>
  <c r="AK632" i="1"/>
  <c r="AK877" i="1"/>
  <c r="AK672" i="1"/>
  <c r="AK777" i="1"/>
  <c r="AK781" i="1"/>
  <c r="AK579" i="1"/>
  <c r="AK541" i="1"/>
  <c r="AK269" i="1"/>
  <c r="AK705" i="1"/>
  <c r="AK607" i="1"/>
  <c r="AK535" i="1"/>
  <c r="AK498" i="1"/>
  <c r="AK371" i="1"/>
  <c r="AK369" i="1"/>
  <c r="AK432" i="1"/>
  <c r="AK347" i="1"/>
  <c r="AK596" i="1"/>
  <c r="AK424" i="1"/>
  <c r="AK546" i="1"/>
  <c r="AK623" i="1"/>
  <c r="AK493" i="1"/>
  <c r="AK166" i="1"/>
  <c r="AK451" i="1"/>
  <c r="AK707" i="1"/>
  <c r="AK835" i="1"/>
  <c r="AK815" i="1"/>
  <c r="AK350" i="1"/>
  <c r="AK594" i="1"/>
  <c r="AK751" i="1"/>
  <c r="AK796" i="1"/>
  <c r="AK304" i="1"/>
  <c r="AK366" i="1"/>
  <c r="AK510" i="1"/>
  <c r="AK356" i="1"/>
  <c r="AK738" i="1"/>
  <c r="AK855" i="1"/>
  <c r="AK699" i="1"/>
  <c r="AK556" i="1"/>
  <c r="AK812" i="1"/>
  <c r="AK448" i="1"/>
  <c r="AK466" i="1"/>
  <c r="AK720" i="1"/>
  <c r="AK548" i="1"/>
  <c r="AK684" i="1"/>
  <c r="AK257" i="1"/>
  <c r="AK613" i="1"/>
  <c r="AK434" i="1"/>
  <c r="AK131" i="1"/>
  <c r="AK275" i="1"/>
  <c r="AK780" i="1"/>
  <c r="AK458" i="1"/>
  <c r="AK734" i="1"/>
  <c r="AK755" i="1"/>
  <c r="AK569" i="1"/>
  <c r="AK584" i="1"/>
  <c r="AK381" i="1"/>
  <c r="AK761" i="1"/>
  <c r="AK382" i="1"/>
  <c r="AK403" i="1"/>
  <c r="AK334" i="1"/>
  <c r="AK823" i="1"/>
  <c r="AK487" i="1"/>
  <c r="AK765" i="1"/>
  <c r="AK418" i="1"/>
  <c r="AK693" i="1"/>
  <c r="AK525" i="1"/>
  <c r="AK808" i="1"/>
  <c r="AK754" i="1"/>
  <c r="AK774" i="1"/>
  <c r="AK680" i="1"/>
  <c r="AK640" i="1"/>
  <c r="AK577" i="1"/>
  <c r="AK671" i="1"/>
  <c r="AK549" i="1"/>
  <c r="AK468" i="1"/>
  <c r="AK757" i="1"/>
  <c r="AK523" i="1"/>
  <c r="AK147" i="1"/>
  <c r="AK665" i="1"/>
  <c r="AK852" i="1"/>
  <c r="AK409" i="1"/>
  <c r="AK139" i="1"/>
  <c r="AK729" i="1"/>
  <c r="AK310" i="1"/>
  <c r="AK695" i="1"/>
  <c r="AK668" i="1"/>
  <c r="AK572" i="1"/>
  <c r="AK559" i="1"/>
  <c r="AK562" i="1"/>
  <c r="AK488" i="1"/>
  <c r="AK845" i="1"/>
  <c r="AK821" i="1"/>
  <c r="AK740" i="1"/>
  <c r="AK691" i="1"/>
  <c r="AK375" i="1"/>
  <c r="AK313" i="1"/>
  <c r="AK736" i="1"/>
  <c r="AK528" i="1"/>
  <c r="AK710" i="1"/>
  <c r="AK779" i="1"/>
  <c r="AK829" i="1"/>
  <c r="AK588" i="1"/>
  <c r="AK595" i="1"/>
  <c r="AK638" i="1"/>
  <c r="AK378" i="1"/>
  <c r="AK762" i="1"/>
  <c r="AK879" i="1"/>
  <c r="AK759" i="1"/>
  <c r="AK333" i="1"/>
  <c r="AK172" i="1"/>
  <c r="AK718" i="1"/>
  <c r="AK869" i="1"/>
  <c r="AK763" i="1"/>
  <c r="AK819" i="1"/>
  <c r="AK387" i="1"/>
  <c r="AK657" i="1"/>
  <c r="AK831" i="1"/>
  <c r="AK743" i="1"/>
  <c r="AK456" i="1"/>
  <c r="AK124" i="1"/>
  <c r="AK336" i="1"/>
  <c r="AK386" i="1"/>
  <c r="AK176" i="1"/>
  <c r="AK697" i="1"/>
  <c r="AK730" i="1"/>
  <c r="AK346" i="1"/>
  <c r="AK620" i="1"/>
  <c r="AK351" i="1"/>
  <c r="AK674" i="1"/>
  <c r="AK392" i="1"/>
  <c r="AK328" i="1"/>
  <c r="AK277" i="1"/>
  <c r="AK526" i="1"/>
  <c r="AK826" i="1"/>
  <c r="AK702" i="1"/>
  <c r="AK368" i="1"/>
  <c r="AK727" i="1"/>
  <c r="AK642" i="1"/>
  <c r="AK606" i="1"/>
  <c r="AK372" i="1"/>
  <c r="AK364" i="1"/>
  <c r="AK827" i="1"/>
  <c r="AK459" i="1"/>
  <c r="AK814" i="1"/>
  <c r="AK628" i="1"/>
  <c r="AK667" i="1"/>
  <c r="AK731" i="1"/>
  <c r="AK766" i="1"/>
  <c r="AK801" i="1"/>
  <c r="AK443" i="1"/>
  <c r="AK663" i="1"/>
  <c r="AK615" i="1"/>
  <c r="AK746" i="1"/>
  <c r="AK678" i="1"/>
  <c r="AK618" i="1"/>
  <c r="AK750" i="1"/>
  <c r="AK790" i="1"/>
  <c r="AK360" i="1"/>
  <c r="AK263" i="1"/>
  <c r="AK673" i="1"/>
  <c r="AK677" i="1"/>
  <c r="AK748" i="1"/>
  <c r="AK722" i="1"/>
  <c r="AK649" i="1"/>
  <c r="AK811" i="1"/>
  <c r="AK589" i="1"/>
  <c r="AK643" i="1"/>
  <c r="AK785" i="1"/>
  <c r="AK709" i="1"/>
  <c r="AK534" i="1"/>
  <c r="AK686" i="1"/>
  <c r="AK586" i="1"/>
  <c r="AK518" i="1"/>
  <c r="AK760" i="1"/>
  <c r="AK701" i="1"/>
  <c r="AK846" i="1"/>
  <c r="AK859" i="1"/>
  <c r="AK816" i="1"/>
  <c r="AK194" i="1"/>
  <c r="AK604" i="1"/>
  <c r="AK745" i="1"/>
  <c r="AK395" i="1"/>
  <c r="AK400" i="1"/>
  <c r="AK712" i="1"/>
  <c r="AK502" i="1"/>
  <c r="AK735" i="1"/>
  <c r="AK462" i="1"/>
  <c r="AK771" i="1"/>
  <c r="AK795" i="1"/>
  <c r="AK817" i="1"/>
  <c r="AK716" i="1"/>
  <c r="AK739" i="1"/>
  <c r="AK660" i="1"/>
  <c r="AK533" i="1"/>
  <c r="AK689" i="1"/>
  <c r="AK397" i="1"/>
  <c r="AK700" i="1"/>
  <c r="AK772" i="1"/>
  <c r="AK767" i="1"/>
  <c r="AK555" i="1"/>
  <c r="AK394" i="1"/>
  <c r="AK868" i="1"/>
  <c r="AK543" i="1"/>
  <c r="AK553" i="1"/>
  <c r="AK469" i="1"/>
  <c r="AK630" i="1"/>
  <c r="AK714" i="1"/>
  <c r="AK648" i="1"/>
  <c r="AK833" i="1"/>
  <c r="AK803" i="1"/>
  <c r="AK622" i="1"/>
  <c r="AK764" i="1"/>
  <c r="AK619" i="1"/>
  <c r="AK758" i="1"/>
  <c r="AK862" i="1"/>
  <c r="AK564" i="1"/>
  <c r="AK788" i="1"/>
  <c r="AK863" i="1"/>
  <c r="AK190" i="1"/>
  <c r="AK839" i="1"/>
  <c r="AK784" i="1"/>
  <c r="AK800" i="1"/>
  <c r="AK775" i="1"/>
  <c r="AK753" i="1"/>
  <c r="AK654" i="1"/>
  <c r="AK694" i="1"/>
  <c r="AK818" i="1"/>
  <c r="AK682" i="1"/>
  <c r="AK773" i="1"/>
  <c r="AK876" i="1"/>
  <c r="AK791" i="1"/>
  <c r="AK794" i="1"/>
  <c r="AK683" i="1"/>
  <c r="AK627" i="1"/>
  <c r="AK822" i="1"/>
  <c r="AK521" i="1"/>
  <c r="AK807" i="1"/>
  <c r="AK621" i="1"/>
  <c r="AK636" i="1"/>
  <c r="AK769" i="1"/>
  <c r="AK857" i="1"/>
  <c r="AK828" i="1"/>
  <c r="AK733" i="1"/>
  <c r="AK601" i="1"/>
  <c r="AK116" i="1"/>
  <c r="AK856" i="1"/>
  <c r="AK344" i="1"/>
  <c r="AK890" i="1"/>
  <c r="AK675" i="1"/>
  <c r="AK787" i="1"/>
  <c r="AK825" i="1"/>
  <c r="AK679" i="1"/>
  <c r="AK861" i="1"/>
  <c r="AK723" i="1"/>
  <c r="AK321" i="1"/>
  <c r="AK711" i="1"/>
  <c r="AK732" i="1"/>
  <c r="AK874" i="1"/>
  <c r="AK651" i="1"/>
  <c r="AK858" i="1"/>
  <c r="AK752" i="1"/>
  <c r="AK867" i="1"/>
  <c r="AK848" i="1"/>
  <c r="AK544" i="1"/>
  <c r="AK749" i="1"/>
  <c r="AK495" i="1"/>
  <c r="AK485" i="1"/>
  <c r="AK551" i="1"/>
  <c r="AK878" i="1"/>
  <c r="AK539" i="1"/>
  <c r="AK805" i="1"/>
  <c r="AK552" i="1"/>
  <c r="AK802" i="1"/>
  <c r="AK345" i="1"/>
  <c r="AK536" i="1"/>
  <c r="AK786" i="1"/>
  <c r="AK850" i="1"/>
  <c r="AK603" i="1"/>
  <c r="AK509" i="1"/>
  <c r="AK834" i="1"/>
  <c r="AK798" i="1"/>
  <c r="AK889" i="1"/>
  <c r="AK605" i="1"/>
  <c r="AK742" i="1"/>
  <c r="AK662" i="1"/>
  <c r="AK871" i="1"/>
  <c r="AK840" i="1"/>
  <c r="AK893" i="1"/>
  <c r="AK661" i="1"/>
  <c r="AK838" i="1"/>
  <c r="AK875" i="1"/>
  <c r="AK873" i="1"/>
  <c r="AK847" i="1"/>
  <c r="AK872" i="1"/>
  <c r="AK687" i="1"/>
  <c r="AK599" i="1"/>
  <c r="AK782" i="1"/>
  <c r="AK884" i="1"/>
  <c r="AK789" i="1"/>
  <c r="AK888" i="1"/>
  <c r="AK783" i="1"/>
  <c r="AK704" i="1"/>
  <c r="AK866" i="1"/>
  <c r="AK882" i="1"/>
  <c r="AK836" i="1"/>
  <c r="AK883" i="1"/>
  <c r="AK886" i="1"/>
  <c r="AK860" i="1"/>
  <c r="AK885" i="1"/>
  <c r="AK843" i="1"/>
  <c r="AK891" i="1"/>
  <c r="AK881" i="1"/>
  <c r="AK666" i="1"/>
  <c r="AK793" i="1"/>
  <c r="AK810" i="1"/>
  <c r="AK624" i="1"/>
  <c r="AK747" i="1"/>
  <c r="AK895" i="1"/>
  <c r="AK870" i="1"/>
  <c r="AK853" i="1"/>
  <c r="AK880" i="1"/>
  <c r="AK887" i="1"/>
  <c r="AK894" i="1"/>
  <c r="AK896" i="1"/>
  <c r="AK892" i="1"/>
  <c r="AH2" i="1"/>
  <c r="AH6" i="1"/>
  <c r="AH3" i="1"/>
  <c r="AH4" i="1"/>
  <c r="AH384" i="1"/>
  <c r="AH73" i="1"/>
  <c r="AH20" i="1"/>
  <c r="AH35" i="1"/>
  <c r="AH113" i="1"/>
  <c r="AH25" i="1"/>
  <c r="AH52" i="1"/>
  <c r="AH62" i="1"/>
  <c r="AH125" i="1"/>
  <c r="AH5" i="1"/>
  <c r="AH31" i="1"/>
  <c r="AH69" i="1"/>
  <c r="AH7" i="1"/>
  <c r="AH75" i="1"/>
  <c r="AH49" i="1"/>
  <c r="AH435" i="1"/>
  <c r="AH22" i="1"/>
  <c r="AH37" i="1"/>
  <c r="AH23" i="1"/>
  <c r="AH89" i="1"/>
  <c r="AH11" i="1"/>
  <c r="AH56" i="1"/>
  <c r="AH29" i="1"/>
  <c r="AH8" i="1"/>
  <c r="AH210" i="1"/>
  <c r="AH94" i="1"/>
  <c r="AH558" i="1"/>
  <c r="AH198" i="1"/>
  <c r="AH10" i="1"/>
  <c r="AH74" i="1"/>
  <c r="AH117" i="1"/>
  <c r="AH86" i="1"/>
  <c r="AH455" i="1"/>
  <c r="AH768" i="1"/>
  <c r="AH41" i="1"/>
  <c r="AH70" i="1"/>
  <c r="AH98" i="1"/>
  <c r="AH142" i="1"/>
  <c r="AH104" i="1"/>
  <c r="AH107" i="1"/>
  <c r="AH237" i="1"/>
  <c r="AH13" i="1"/>
  <c r="AH352" i="1"/>
  <c r="AH261" i="1"/>
  <c r="AH58" i="1"/>
  <c r="AH60" i="1"/>
  <c r="AH71" i="1"/>
  <c r="AH28" i="1"/>
  <c r="AH231" i="1"/>
  <c r="AH426" i="1"/>
  <c r="AH167" i="1"/>
  <c r="AH291" i="1"/>
  <c r="AH184" i="1"/>
  <c r="AH322" i="1"/>
  <c r="AH326" i="1"/>
  <c r="AH27" i="1"/>
  <c r="AH50" i="1"/>
  <c r="AH17" i="1"/>
  <c r="AH189" i="1"/>
  <c r="AH123" i="1"/>
  <c r="AH160" i="1"/>
  <c r="AH80" i="1"/>
  <c r="AH24" i="1"/>
  <c r="AH19" i="1"/>
  <c r="AH33" i="1"/>
  <c r="AH84" i="1"/>
  <c r="AH14" i="1"/>
  <c r="AH61" i="1"/>
  <c r="AH15" i="1"/>
  <c r="AH214" i="1"/>
  <c r="AH18" i="1"/>
  <c r="AH114" i="1"/>
  <c r="AH40" i="1"/>
  <c r="AH284" i="1"/>
  <c r="AH79" i="1"/>
  <c r="AH81" i="1"/>
  <c r="AH44" i="1"/>
  <c r="AH90" i="1"/>
  <c r="AH286" i="1"/>
  <c r="AH406" i="1"/>
  <c r="AH195" i="1"/>
  <c r="AH138" i="1"/>
  <c r="AH514" i="1"/>
  <c r="AH203" i="1"/>
  <c r="AH251" i="1"/>
  <c r="AH133" i="1"/>
  <c r="AH417" i="1"/>
  <c r="AH178" i="1"/>
  <c r="AH158" i="1"/>
  <c r="AH252" i="1"/>
  <c r="AH380" i="1"/>
  <c r="AH121" i="1"/>
  <c r="AH232" i="1"/>
  <c r="AH30" i="1"/>
  <c r="AH141" i="1"/>
  <c r="AH132" i="1"/>
  <c r="AH67" i="1"/>
  <c r="AH575" i="1"/>
  <c r="AH419" i="1"/>
  <c r="AH374" i="1"/>
  <c r="AH163" i="1"/>
  <c r="AH108" i="1"/>
  <c r="AH240" i="1"/>
  <c r="AH32" i="1"/>
  <c r="AH135" i="1"/>
  <c r="AH152" i="1"/>
  <c r="AH136" i="1"/>
  <c r="AH55" i="1"/>
  <c r="AH592" i="1"/>
  <c r="AH268" i="1"/>
  <c r="AH388" i="1"/>
  <c r="AH217" i="1"/>
  <c r="AH314" i="1"/>
  <c r="AH110" i="1"/>
  <c r="AH100" i="1"/>
  <c r="AH681" i="1"/>
  <c r="AH201" i="1"/>
  <c r="AH87" i="1"/>
  <c r="AH45" i="1"/>
  <c r="AH496" i="1"/>
  <c r="AH143" i="1"/>
  <c r="AH21" i="1"/>
  <c r="AH218" i="1"/>
  <c r="AH66" i="1"/>
  <c r="AH629" i="1"/>
  <c r="AH486" i="1"/>
  <c r="AH185" i="1"/>
  <c r="AH236" i="1"/>
  <c r="AH317" i="1"/>
  <c r="AH137" i="1"/>
  <c r="AH197" i="1"/>
  <c r="AH233" i="1"/>
  <c r="AH272" i="1"/>
  <c r="AH359" i="1"/>
  <c r="AH191" i="1"/>
  <c r="AH129" i="1"/>
  <c r="AH140" i="1"/>
  <c r="AH9" i="1"/>
  <c r="AH690" i="1"/>
  <c r="AH338" i="1"/>
  <c r="AH799" i="1"/>
  <c r="AH306" i="1"/>
  <c r="AH411" i="1"/>
  <c r="AH106" i="1"/>
  <c r="AH308" i="1"/>
  <c r="AH248" i="1"/>
  <c r="AH717" i="1"/>
  <c r="AH478" i="1"/>
  <c r="AH164" i="1"/>
  <c r="AH151" i="1"/>
  <c r="AH174" i="1"/>
  <c r="AH634" i="1"/>
  <c r="AH287" i="1"/>
  <c r="AH390" i="1"/>
  <c r="AH148" i="1"/>
  <c r="AH144" i="1"/>
  <c r="AH511" i="1"/>
  <c r="AH441" i="1"/>
  <c r="AH405" i="1"/>
  <c r="AH270" i="1"/>
  <c r="AH422" i="1"/>
  <c r="AH309" i="1"/>
  <c r="AH294" i="1"/>
  <c r="AH241" i="1"/>
  <c r="AH43" i="1"/>
  <c r="AH300" i="1"/>
  <c r="AH447" i="1"/>
  <c r="AH64" i="1"/>
  <c r="AH39" i="1"/>
  <c r="AH327" i="1"/>
  <c r="AH430" i="1"/>
  <c r="AH126" i="1"/>
  <c r="AH122" i="1"/>
  <c r="AH228" i="1"/>
  <c r="AH103" i="1"/>
  <c r="AH547" i="1"/>
  <c r="AH46" i="1"/>
  <c r="AH206" i="1"/>
  <c r="AH177" i="1"/>
  <c r="AH325" i="1"/>
  <c r="AH171" i="1"/>
  <c r="AH445" i="1"/>
  <c r="AH436" i="1"/>
  <c r="AH437" i="1"/>
  <c r="AH413" i="1"/>
  <c r="AH54" i="1"/>
  <c r="AH134" i="1"/>
  <c r="AH713" i="1"/>
  <c r="AH254" i="1"/>
  <c r="AH226" i="1"/>
  <c r="AH77" i="1"/>
  <c r="AH299" i="1"/>
  <c r="AH42" i="1"/>
  <c r="AH332" i="1"/>
  <c r="AH34" i="1"/>
  <c r="AH112" i="1"/>
  <c r="AH207" i="1"/>
  <c r="AH342" i="1"/>
  <c r="AH26" i="1"/>
  <c r="AH416" i="1"/>
  <c r="AH127" i="1"/>
  <c r="AH256" i="1"/>
  <c r="AH109" i="1"/>
  <c r="AH212" i="1"/>
  <c r="AH161" i="1"/>
  <c r="AH540" i="1"/>
  <c r="AH181" i="1"/>
  <c r="AH186" i="1"/>
  <c r="AH363" i="1"/>
  <c r="AH223" i="1"/>
  <c r="AH72" i="1"/>
  <c r="AH343" i="1"/>
  <c r="AH460" i="1"/>
  <c r="AH490" i="1"/>
  <c r="AH274" i="1"/>
  <c r="AH362" i="1"/>
  <c r="AH196" i="1"/>
  <c r="AH215" i="1"/>
  <c r="AH470" i="1"/>
  <c r="AH36" i="1"/>
  <c r="AH396" i="1"/>
  <c r="AH476" i="1"/>
  <c r="AH187" i="1"/>
  <c r="AH302" i="1"/>
  <c r="AH154" i="1"/>
  <c r="AH545" i="1"/>
  <c r="AH145" i="1"/>
  <c r="AH224" i="1"/>
  <c r="AH99" i="1"/>
  <c r="AH213" i="1"/>
  <c r="AH209" i="1"/>
  <c r="AH173" i="1"/>
  <c r="AH57" i="1"/>
  <c r="AH532" i="1"/>
  <c r="AH202" i="1"/>
  <c r="AH157" i="1"/>
  <c r="AH95" i="1"/>
  <c r="AH315" i="1"/>
  <c r="AH169" i="1"/>
  <c r="AH501" i="1"/>
  <c r="AH316" i="1"/>
  <c r="AH280" i="1"/>
  <c r="AH146" i="1"/>
  <c r="AH453" i="1"/>
  <c r="AH311" i="1"/>
  <c r="AH149" i="1"/>
  <c r="AH320" i="1"/>
  <c r="AH609" i="1"/>
  <c r="AH255" i="1"/>
  <c r="AH225" i="1"/>
  <c r="AH12" i="1"/>
  <c r="AH449" i="1"/>
  <c r="AH399" i="1"/>
  <c r="AH473" i="1"/>
  <c r="AH527" i="1"/>
  <c r="AH265" i="1"/>
  <c r="AH211" i="1"/>
  <c r="AH439" i="1"/>
  <c r="AH51" i="1"/>
  <c r="AH467" i="1"/>
  <c r="AH155" i="1"/>
  <c r="AH235" i="1"/>
  <c r="AH854" i="1"/>
  <c r="AH507" i="1"/>
  <c r="AH182" i="1"/>
  <c r="AH724" i="1"/>
  <c r="AH319" i="1"/>
  <c r="AH646" i="1"/>
  <c r="AH111" i="1"/>
  <c r="AH524" i="1"/>
  <c r="AH159" i="1"/>
  <c r="AH243" i="1"/>
  <c r="AH48" i="1"/>
  <c r="AH431" i="1"/>
  <c r="AH398" i="1"/>
  <c r="AH53" i="1"/>
  <c r="AH341" i="1"/>
  <c r="AH65" i="1"/>
  <c r="AH367" i="1"/>
  <c r="AH404" i="1"/>
  <c r="AH204" i="1"/>
  <c r="AH349" i="1"/>
  <c r="AH179" i="1"/>
  <c r="AH425" i="1"/>
  <c r="AH162" i="1"/>
  <c r="AH503" i="1"/>
  <c r="AH295" i="1"/>
  <c r="AH461" i="1"/>
  <c r="AH38" i="1"/>
  <c r="AH253" i="1"/>
  <c r="AH234" i="1"/>
  <c r="AH471" i="1"/>
  <c r="AH440" i="1"/>
  <c r="AH446" i="1"/>
  <c r="AH130" i="1"/>
  <c r="AH193" i="1"/>
  <c r="AH452" i="1"/>
  <c r="AH153" i="1"/>
  <c r="AH47" i="1"/>
  <c r="AH639" i="1"/>
  <c r="AH305" i="1"/>
  <c r="AH522" i="1"/>
  <c r="AH554" i="1"/>
  <c r="AH645" i="1"/>
  <c r="AH273" i="1"/>
  <c r="AH608" i="1"/>
  <c r="AH428" i="1"/>
  <c r="AH614" i="1"/>
  <c r="AH423" i="1"/>
  <c r="AH563" i="1"/>
  <c r="AH573" i="1"/>
  <c r="AH408" i="1"/>
  <c r="AH337" i="1"/>
  <c r="AH625" i="1"/>
  <c r="AH156" i="1"/>
  <c r="AH230" i="1"/>
  <c r="AH391" i="1"/>
  <c r="AH290" i="1"/>
  <c r="AH516" i="1"/>
  <c r="AH379" i="1"/>
  <c r="AH505" i="1"/>
  <c r="AH655" i="1"/>
  <c r="AH676" i="1"/>
  <c r="AH450" i="1"/>
  <c r="AH192" i="1"/>
  <c r="AH200" i="1"/>
  <c r="AH506" i="1"/>
  <c r="AH115" i="1"/>
  <c r="AH806" i="1"/>
  <c r="AH357" i="1"/>
  <c r="AH475" i="1"/>
  <c r="AH482" i="1"/>
  <c r="AH481" i="1"/>
  <c r="AH16" i="1"/>
  <c r="AH208" i="1"/>
  <c r="AH59" i="1"/>
  <c r="AH355" i="1"/>
  <c r="AH427" i="1"/>
  <c r="AH492" i="1"/>
  <c r="AH175" i="1"/>
  <c r="AH851" i="1"/>
  <c r="AH283" i="1"/>
  <c r="AH93" i="1"/>
  <c r="AH809" i="1"/>
  <c r="AH484" i="1"/>
  <c r="AH669" i="1"/>
  <c r="AH581" i="1"/>
  <c r="AH560" i="1"/>
  <c r="AH278" i="1"/>
  <c r="AH183" i="1"/>
  <c r="AH329" i="1"/>
  <c r="AH631" i="1"/>
  <c r="AH756" i="1"/>
  <c r="AH633" i="1"/>
  <c r="AH377" i="1"/>
  <c r="AH188" i="1"/>
  <c r="AH837" i="1"/>
  <c r="AH600" i="1"/>
  <c r="AH68" i="1"/>
  <c r="AH520" i="1"/>
  <c r="AH706" i="1"/>
  <c r="AH393" i="1"/>
  <c r="AH420" i="1"/>
  <c r="AH582" i="1"/>
  <c r="AH513" i="1"/>
  <c r="AH865" i="1"/>
  <c r="AH776" i="1"/>
  <c r="AH590" i="1"/>
  <c r="AH454" i="1"/>
  <c r="AH591" i="1"/>
  <c r="AH583" i="1"/>
  <c r="AH480" i="1"/>
  <c r="AH580" i="1"/>
  <c r="AH574" i="1"/>
  <c r="AH571" i="1"/>
  <c r="AH258" i="1"/>
  <c r="AH442" i="1"/>
  <c r="AH383" i="1"/>
  <c r="AH804" i="1"/>
  <c r="AH725" i="1"/>
  <c r="AH76" i="1"/>
  <c r="AH664" i="1"/>
  <c r="AH602" i="1"/>
  <c r="AH276" i="1"/>
  <c r="AH820" i="1"/>
  <c r="AH412" i="1"/>
  <c r="AH483" i="1"/>
  <c r="AH373" i="1"/>
  <c r="AH293" i="1"/>
  <c r="AH517" i="1"/>
  <c r="AH421" i="1"/>
  <c r="AH297" i="1"/>
  <c r="AH229" i="1"/>
  <c r="AH245" i="1"/>
  <c r="AH285" i="1"/>
  <c r="AH298" i="1"/>
  <c r="AH653" i="1"/>
  <c r="AH264" i="1"/>
  <c r="AH221" i="1"/>
  <c r="AH566" i="1"/>
  <c r="AH491" i="1"/>
  <c r="AH479" i="1"/>
  <c r="AH472" i="1"/>
  <c r="AH497" i="1"/>
  <c r="AH165" i="1"/>
  <c r="AH250" i="1"/>
  <c r="AH102" i="1"/>
  <c r="AH266" i="1"/>
  <c r="AH402" i="1"/>
  <c r="AH279" i="1"/>
  <c r="AH500" i="1"/>
  <c r="AH238" i="1"/>
  <c r="AH281" i="1"/>
  <c r="AH85" i="1"/>
  <c r="AH63" i="1"/>
  <c r="AH597" i="1"/>
  <c r="AH244" i="1"/>
  <c r="AH318" i="1"/>
  <c r="AH150" i="1"/>
  <c r="AH242" i="1"/>
  <c r="AH407" i="1"/>
  <c r="AH97" i="1"/>
  <c r="AH824" i="1"/>
  <c r="AH168" i="1"/>
  <c r="AH842" i="1"/>
  <c r="AH289" i="1"/>
  <c r="AH728" i="1"/>
  <c r="AH88" i="1"/>
  <c r="AH489" i="1"/>
  <c r="AH216" i="1"/>
  <c r="AH227" i="1"/>
  <c r="AH610" i="1"/>
  <c r="AH617" i="1"/>
  <c r="AH611" i="1"/>
  <c r="AH288" i="1"/>
  <c r="AH444" i="1"/>
  <c r="AH303" i="1"/>
  <c r="AH78" i="1"/>
  <c r="AH616" i="1"/>
  <c r="AH844" i="1"/>
  <c r="AH220" i="1"/>
  <c r="AH219" i="1"/>
  <c r="AH438" i="1"/>
  <c r="AH239" i="1"/>
  <c r="AH770" i="1"/>
  <c r="AH567" i="1"/>
  <c r="AH529" i="1"/>
  <c r="AH128" i="1"/>
  <c r="AH370" i="1"/>
  <c r="AH82" i="1"/>
  <c r="AH696" i="1"/>
  <c r="AH612" i="1"/>
  <c r="AH508" i="1"/>
  <c r="AH340" i="1"/>
  <c r="AH647" i="1"/>
  <c r="AH323" i="1"/>
  <c r="AH512" i="1"/>
  <c r="AH301" i="1"/>
  <c r="AH688" i="1"/>
  <c r="AH83" i="1"/>
  <c r="AH570" i="1"/>
  <c r="AH626" i="1"/>
  <c r="AH578" i="1"/>
  <c r="AH292" i="1"/>
  <c r="AH568" i="1"/>
  <c r="AH658" i="1"/>
  <c r="AH635" i="1"/>
  <c r="AH96" i="1"/>
  <c r="AH515" i="1"/>
  <c r="AH519" i="1"/>
  <c r="AH741" i="1"/>
  <c r="AH650" i="1"/>
  <c r="AH576" i="1"/>
  <c r="AH593" i="1"/>
  <c r="AH410" i="1"/>
  <c r="AH260" i="1"/>
  <c r="AH247" i="1"/>
  <c r="AH557" i="1"/>
  <c r="AH259" i="1"/>
  <c r="AH101" i="1"/>
  <c r="AH358" i="1"/>
  <c r="AH644" i="1"/>
  <c r="AH361" i="1"/>
  <c r="AH401" i="1"/>
  <c r="AH205" i="1"/>
  <c r="AH792" i="1"/>
  <c r="AH849" i="1"/>
  <c r="AH262" i="1"/>
  <c r="AH715" i="1"/>
  <c r="AH267" i="1"/>
  <c r="AH105" i="1"/>
  <c r="AH429" i="1"/>
  <c r="AH170" i="1"/>
  <c r="AH415" i="1"/>
  <c r="AH353" i="1"/>
  <c r="AH91" i="1"/>
  <c r="AH92" i="1"/>
  <c r="AH312" i="1"/>
  <c r="AH354" i="1"/>
  <c r="AH830" i="1"/>
  <c r="AH296" i="1"/>
  <c r="AH282" i="1"/>
  <c r="AH324" i="1"/>
  <c r="AH348" i="1"/>
  <c r="AH726" i="1"/>
  <c r="AH813" i="1"/>
  <c r="AH585" i="1"/>
  <c r="AH465" i="1"/>
  <c r="AH118" i="1"/>
  <c r="AH222" i="1"/>
  <c r="AH542" i="1"/>
  <c r="AH565" i="1"/>
  <c r="AH778" i="1"/>
  <c r="AH864" i="1"/>
  <c r="AH659" i="1"/>
  <c r="AH698" i="1"/>
  <c r="AH477" i="1"/>
  <c r="AH331" i="1"/>
  <c r="AH587" i="1"/>
  <c r="AH719" i="1"/>
  <c r="AH414" i="1"/>
  <c r="AH180" i="1"/>
  <c r="AH670" i="1"/>
  <c r="AH335" i="1"/>
  <c r="AH307" i="1"/>
  <c r="AH708" i="1"/>
  <c r="AH531" i="1"/>
  <c r="AH832" i="1"/>
  <c r="AH199" i="1"/>
  <c r="AH537" i="1"/>
  <c r="AH530" i="1"/>
  <c r="AH457" i="1"/>
  <c r="AH389" i="1"/>
  <c r="AH744" i="1"/>
  <c r="AH721" i="1"/>
  <c r="AH656" i="1"/>
  <c r="AH685" i="1"/>
  <c r="AH463" i="1"/>
  <c r="AH550" i="1"/>
  <c r="AH474" i="1"/>
  <c r="AH339" i="1"/>
  <c r="AH246" i="1"/>
  <c r="AH385" i="1"/>
  <c r="AH641" i="1"/>
  <c r="AH271" i="1"/>
  <c r="AH797" i="1"/>
  <c r="AH120" i="1"/>
  <c r="AH538" i="1"/>
  <c r="AH494" i="1"/>
  <c r="AH598" i="1"/>
  <c r="AH433" i="1"/>
  <c r="AH652" i="1"/>
  <c r="AH637" i="1"/>
  <c r="AH692" i="1"/>
  <c r="AH119" i="1"/>
  <c r="AH464" i="1"/>
  <c r="AH249" i="1"/>
  <c r="AH376" i="1"/>
  <c r="AH499" i="1"/>
  <c r="AH365" i="1"/>
  <c r="AH561" i="1"/>
  <c r="AH330" i="1"/>
  <c r="AH504" i="1"/>
  <c r="AH841" i="1"/>
  <c r="AH737" i="1"/>
  <c r="AH703" i="1"/>
  <c r="AH632" i="1"/>
  <c r="AH877" i="1"/>
  <c r="AH672" i="1"/>
  <c r="AH777" i="1"/>
  <c r="AH781" i="1"/>
  <c r="AH579" i="1"/>
  <c r="AH541" i="1"/>
  <c r="AH269" i="1"/>
  <c r="AH705" i="1"/>
  <c r="AH607" i="1"/>
  <c r="AH535" i="1"/>
  <c r="AH498" i="1"/>
  <c r="AH371" i="1"/>
  <c r="AH369" i="1"/>
  <c r="AH432" i="1"/>
  <c r="AH347" i="1"/>
  <c r="AH596" i="1"/>
  <c r="AH424" i="1"/>
  <c r="AH546" i="1"/>
  <c r="AH623" i="1"/>
  <c r="AH493" i="1"/>
  <c r="AH166" i="1"/>
  <c r="AH451" i="1"/>
  <c r="AH707" i="1"/>
  <c r="AH835" i="1"/>
  <c r="AH815" i="1"/>
  <c r="AH350" i="1"/>
  <c r="AH594" i="1"/>
  <c r="AH751" i="1"/>
  <c r="AH796" i="1"/>
  <c r="AH304" i="1"/>
  <c r="AH366" i="1"/>
  <c r="AH510" i="1"/>
  <c r="AH356" i="1"/>
  <c r="AH738" i="1"/>
  <c r="AH855" i="1"/>
  <c r="AH699" i="1"/>
  <c r="AH556" i="1"/>
  <c r="AH812" i="1"/>
  <c r="AH448" i="1"/>
  <c r="AH466" i="1"/>
  <c r="AH720" i="1"/>
  <c r="AH548" i="1"/>
  <c r="AH684" i="1"/>
  <c r="AH257" i="1"/>
  <c r="AH613" i="1"/>
  <c r="AH434" i="1"/>
  <c r="AH131" i="1"/>
  <c r="AH275" i="1"/>
  <c r="AH780" i="1"/>
  <c r="AH458" i="1"/>
  <c r="AH734" i="1"/>
  <c r="AH755" i="1"/>
  <c r="AH569" i="1"/>
  <c r="AH584" i="1"/>
  <c r="AH381" i="1"/>
  <c r="AH761" i="1"/>
  <c r="AH382" i="1"/>
  <c r="AH403" i="1"/>
  <c r="AH334" i="1"/>
  <c r="AH823" i="1"/>
  <c r="AH487" i="1"/>
  <c r="AH765" i="1"/>
  <c r="AH418" i="1"/>
  <c r="AH693" i="1"/>
  <c r="AH525" i="1"/>
  <c r="AH808" i="1"/>
  <c r="AH754" i="1"/>
  <c r="AH774" i="1"/>
  <c r="AH680" i="1"/>
  <c r="AH640" i="1"/>
  <c r="AH577" i="1"/>
  <c r="AH671" i="1"/>
  <c r="AH549" i="1"/>
  <c r="AH468" i="1"/>
  <c r="AH757" i="1"/>
  <c r="AH523" i="1"/>
  <c r="AH147" i="1"/>
  <c r="AH665" i="1"/>
  <c r="AH852" i="1"/>
  <c r="AH409" i="1"/>
  <c r="AH139" i="1"/>
  <c r="AH729" i="1"/>
  <c r="AH310" i="1"/>
  <c r="AH695" i="1"/>
  <c r="AH668" i="1"/>
  <c r="AH572" i="1"/>
  <c r="AH559" i="1"/>
  <c r="AH562" i="1"/>
  <c r="AH488" i="1"/>
  <c r="AH845" i="1"/>
  <c r="AH821" i="1"/>
  <c r="AH740" i="1"/>
  <c r="AH691" i="1"/>
  <c r="AH375" i="1"/>
  <c r="AH313" i="1"/>
  <c r="AH736" i="1"/>
  <c r="AH528" i="1"/>
  <c r="AH710" i="1"/>
  <c r="AH779" i="1"/>
  <c r="AH829" i="1"/>
  <c r="AH588" i="1"/>
  <c r="AH595" i="1"/>
  <c r="AH638" i="1"/>
  <c r="AH378" i="1"/>
  <c r="AH762" i="1"/>
  <c r="AH879" i="1"/>
  <c r="AH759" i="1"/>
  <c r="AH333" i="1"/>
  <c r="AH172" i="1"/>
  <c r="AH718" i="1"/>
  <c r="AH869" i="1"/>
  <c r="AH763" i="1"/>
  <c r="AH819" i="1"/>
  <c r="AH387" i="1"/>
  <c r="AH657" i="1"/>
  <c r="AH831" i="1"/>
  <c r="AH743" i="1"/>
  <c r="AH456" i="1"/>
  <c r="AH124" i="1"/>
  <c r="AH336" i="1"/>
  <c r="AH386" i="1"/>
  <c r="AH176" i="1"/>
  <c r="AH697" i="1"/>
  <c r="AH730" i="1"/>
  <c r="AH346" i="1"/>
  <c r="AH620" i="1"/>
  <c r="AH351" i="1"/>
  <c r="AH674" i="1"/>
  <c r="AH392" i="1"/>
  <c r="AH328" i="1"/>
  <c r="AH277" i="1"/>
  <c r="AH526" i="1"/>
  <c r="AH826" i="1"/>
  <c r="AH702" i="1"/>
  <c r="AH368" i="1"/>
  <c r="AH727" i="1"/>
  <c r="AH642" i="1"/>
  <c r="AH606" i="1"/>
  <c r="AH372" i="1"/>
  <c r="AH364" i="1"/>
  <c r="AH827" i="1"/>
  <c r="AH459" i="1"/>
  <c r="AH814" i="1"/>
  <c r="AH628" i="1"/>
  <c r="AH667" i="1"/>
  <c r="AH731" i="1"/>
  <c r="AH766" i="1"/>
  <c r="AH801" i="1"/>
  <c r="AH443" i="1"/>
  <c r="AH663" i="1"/>
  <c r="AH615" i="1"/>
  <c r="AH746" i="1"/>
  <c r="AH678" i="1"/>
  <c r="AH618" i="1"/>
  <c r="AH750" i="1"/>
  <c r="AH790" i="1"/>
  <c r="AH360" i="1"/>
  <c r="AH263" i="1"/>
  <c r="AH673" i="1"/>
  <c r="AH677" i="1"/>
  <c r="AH748" i="1"/>
  <c r="AH722" i="1"/>
  <c r="AH649" i="1"/>
  <c r="AH811" i="1"/>
  <c r="AH589" i="1"/>
  <c r="AH643" i="1"/>
  <c r="AH785" i="1"/>
  <c r="AH709" i="1"/>
  <c r="AH534" i="1"/>
  <c r="AH686" i="1"/>
  <c r="AH586" i="1"/>
  <c r="AH518" i="1"/>
  <c r="AH760" i="1"/>
  <c r="AH701" i="1"/>
  <c r="AH846" i="1"/>
  <c r="AH859" i="1"/>
  <c r="AH816" i="1"/>
  <c r="AH194" i="1"/>
  <c r="AH604" i="1"/>
  <c r="AH745" i="1"/>
  <c r="AH395" i="1"/>
  <c r="AH400" i="1"/>
  <c r="AH712" i="1"/>
  <c r="AH502" i="1"/>
  <c r="AH735" i="1"/>
  <c r="AH462" i="1"/>
  <c r="AH771" i="1"/>
  <c r="AH795" i="1"/>
  <c r="AH817" i="1"/>
  <c r="AH716" i="1"/>
  <c r="AH739" i="1"/>
  <c r="AH660" i="1"/>
  <c r="AH533" i="1"/>
  <c r="AH689" i="1"/>
  <c r="AH397" i="1"/>
  <c r="AH700" i="1"/>
  <c r="AH772" i="1"/>
  <c r="AH767" i="1"/>
  <c r="AH555" i="1"/>
  <c r="AH394" i="1"/>
  <c r="AH868" i="1"/>
  <c r="AH543" i="1"/>
  <c r="AH553" i="1"/>
  <c r="AH469" i="1"/>
  <c r="AH630" i="1"/>
  <c r="AH714" i="1"/>
  <c r="AH648" i="1"/>
  <c r="AH833" i="1"/>
  <c r="AH803" i="1"/>
  <c r="AH622" i="1"/>
  <c r="AH764" i="1"/>
  <c r="AH619" i="1"/>
  <c r="AH758" i="1"/>
  <c r="AH862" i="1"/>
  <c r="AH564" i="1"/>
  <c r="AH788" i="1"/>
  <c r="AH863" i="1"/>
  <c r="AH190" i="1"/>
  <c r="AH839" i="1"/>
  <c r="AH784" i="1"/>
  <c r="AH800" i="1"/>
  <c r="AH775" i="1"/>
  <c r="AH753" i="1"/>
  <c r="AH654" i="1"/>
  <c r="AH694" i="1"/>
  <c r="AH818" i="1"/>
  <c r="AH682" i="1"/>
  <c r="AH773" i="1"/>
  <c r="AH876" i="1"/>
  <c r="AH791" i="1"/>
  <c r="AH794" i="1"/>
  <c r="AH683" i="1"/>
  <c r="AH627" i="1"/>
  <c r="AH822" i="1"/>
  <c r="AH521" i="1"/>
  <c r="AH807" i="1"/>
  <c r="AH621" i="1"/>
  <c r="AH636" i="1"/>
  <c r="AH769" i="1"/>
  <c r="AH857" i="1"/>
  <c r="AH828" i="1"/>
  <c r="AH733" i="1"/>
  <c r="AH601" i="1"/>
  <c r="AH116" i="1"/>
  <c r="AH856" i="1"/>
  <c r="AH344" i="1"/>
  <c r="AH890" i="1"/>
  <c r="AH675" i="1"/>
  <c r="AH787" i="1"/>
  <c r="AH825" i="1"/>
  <c r="AH679" i="1"/>
  <c r="AH861" i="1"/>
  <c r="AH723" i="1"/>
  <c r="AH321" i="1"/>
  <c r="AH711" i="1"/>
  <c r="AH732" i="1"/>
  <c r="AH874" i="1"/>
  <c r="AH651" i="1"/>
  <c r="AH858" i="1"/>
  <c r="AH752" i="1"/>
  <c r="AH867" i="1"/>
  <c r="AH848" i="1"/>
  <c r="AH544" i="1"/>
  <c r="AH749" i="1"/>
  <c r="AH495" i="1"/>
  <c r="AH485" i="1"/>
  <c r="AH551" i="1"/>
  <c r="AH878" i="1"/>
  <c r="AH539" i="1"/>
  <c r="AH805" i="1"/>
  <c r="AH552" i="1"/>
  <c r="AH802" i="1"/>
  <c r="AH345" i="1"/>
  <c r="AH536" i="1"/>
  <c r="AH786" i="1"/>
  <c r="AH850" i="1"/>
  <c r="AH603" i="1"/>
  <c r="AH509" i="1"/>
  <c r="AH834" i="1"/>
  <c r="AH798" i="1"/>
  <c r="AH889" i="1"/>
  <c r="AH605" i="1"/>
  <c r="AH742" i="1"/>
  <c r="AH662" i="1"/>
  <c r="AH871" i="1"/>
  <c r="AH840" i="1"/>
  <c r="AH893" i="1"/>
  <c r="AH661" i="1"/>
  <c r="AH838" i="1"/>
  <c r="AH875" i="1"/>
  <c r="AH873" i="1"/>
  <c r="AH847" i="1"/>
  <c r="AH872" i="1"/>
  <c r="AH687" i="1"/>
  <c r="AH599" i="1"/>
  <c r="AH782" i="1"/>
  <c r="AH884" i="1"/>
  <c r="AH789" i="1"/>
  <c r="AH888" i="1"/>
  <c r="AH783" i="1"/>
  <c r="AH704" i="1"/>
  <c r="AH866" i="1"/>
  <c r="AH882" i="1"/>
  <c r="AH836" i="1"/>
  <c r="AH883" i="1"/>
  <c r="AH886" i="1"/>
  <c r="AH860" i="1"/>
  <c r="AH885" i="1"/>
  <c r="AH843" i="1"/>
  <c r="AH891" i="1"/>
  <c r="AH881" i="1"/>
  <c r="AH666" i="1"/>
  <c r="AH793" i="1"/>
  <c r="AH810" i="1"/>
  <c r="AH624" i="1"/>
  <c r="AH747" i="1"/>
  <c r="AH895" i="1"/>
  <c r="AH870" i="1"/>
  <c r="AH853" i="1"/>
  <c r="AH880" i="1"/>
  <c r="AH887" i="1"/>
  <c r="AH894" i="1"/>
  <c r="AH896" i="1"/>
  <c r="AH892" i="1"/>
  <c r="AF2" i="1"/>
  <c r="AF6" i="1"/>
  <c r="AF3" i="1"/>
  <c r="AF4" i="1"/>
  <c r="AF384" i="1"/>
  <c r="AF73" i="1"/>
  <c r="AF20" i="1"/>
  <c r="AF35" i="1"/>
  <c r="AF113" i="1"/>
  <c r="AF25" i="1"/>
  <c r="AF52" i="1"/>
  <c r="AF62" i="1"/>
  <c r="AF125" i="1"/>
  <c r="AF5" i="1"/>
  <c r="AF31" i="1"/>
  <c r="AF69" i="1"/>
  <c r="AF7" i="1"/>
  <c r="AF75" i="1"/>
  <c r="AF49" i="1"/>
  <c r="AF435" i="1"/>
  <c r="AF22" i="1"/>
  <c r="AF37" i="1"/>
  <c r="AF23" i="1"/>
  <c r="AF89" i="1"/>
  <c r="AF11" i="1"/>
  <c r="AF56" i="1"/>
  <c r="AF29" i="1"/>
  <c r="AF8" i="1"/>
  <c r="AF210" i="1"/>
  <c r="AF94" i="1"/>
  <c r="AF558" i="1"/>
  <c r="AF198" i="1"/>
  <c r="AF10" i="1"/>
  <c r="AF74" i="1"/>
  <c r="AF117" i="1"/>
  <c r="AF86" i="1"/>
  <c r="AF455" i="1"/>
  <c r="AF768" i="1"/>
  <c r="AF41" i="1"/>
  <c r="AF70" i="1"/>
  <c r="AF98" i="1"/>
  <c r="AF142" i="1"/>
  <c r="AF104" i="1"/>
  <c r="AF107" i="1"/>
  <c r="AF237" i="1"/>
  <c r="AF13" i="1"/>
  <c r="AF352" i="1"/>
  <c r="AF261" i="1"/>
  <c r="AF58" i="1"/>
  <c r="AF60" i="1"/>
  <c r="AF71" i="1"/>
  <c r="AF28" i="1"/>
  <c r="AF231" i="1"/>
  <c r="AF426" i="1"/>
  <c r="AF167" i="1"/>
  <c r="AF291" i="1"/>
  <c r="AF184" i="1"/>
  <c r="AF322" i="1"/>
  <c r="AF326" i="1"/>
  <c r="AF27" i="1"/>
  <c r="AF50" i="1"/>
  <c r="AF17" i="1"/>
  <c r="AF189" i="1"/>
  <c r="AF123" i="1"/>
  <c r="AF160" i="1"/>
  <c r="AF80" i="1"/>
  <c r="AF24" i="1"/>
  <c r="AF19" i="1"/>
  <c r="AF33" i="1"/>
  <c r="AF84" i="1"/>
  <c r="AF14" i="1"/>
  <c r="AF61" i="1"/>
  <c r="AF15" i="1"/>
  <c r="AF214" i="1"/>
  <c r="AF18" i="1"/>
  <c r="AF114" i="1"/>
  <c r="AF40" i="1"/>
  <c r="AF284" i="1"/>
  <c r="AF79" i="1"/>
  <c r="AF81" i="1"/>
  <c r="AF44" i="1"/>
  <c r="AF90" i="1"/>
  <c r="AF286" i="1"/>
  <c r="AF406" i="1"/>
  <c r="AF195" i="1"/>
  <c r="AF138" i="1"/>
  <c r="AF514" i="1"/>
  <c r="AF203" i="1"/>
  <c r="AF251" i="1"/>
  <c r="AF133" i="1"/>
  <c r="AF417" i="1"/>
  <c r="AF178" i="1"/>
  <c r="AF158" i="1"/>
  <c r="AF252" i="1"/>
  <c r="AF380" i="1"/>
  <c r="AF121" i="1"/>
  <c r="AF232" i="1"/>
  <c r="AF30" i="1"/>
  <c r="AF141" i="1"/>
  <c r="AF132" i="1"/>
  <c r="AF67" i="1"/>
  <c r="AF575" i="1"/>
  <c r="AF419" i="1"/>
  <c r="AF374" i="1"/>
  <c r="AF163" i="1"/>
  <c r="AF108" i="1"/>
  <c r="AF240" i="1"/>
  <c r="AF32" i="1"/>
  <c r="AF135" i="1"/>
  <c r="AF152" i="1"/>
  <c r="AF136" i="1"/>
  <c r="AF55" i="1"/>
  <c r="AF592" i="1"/>
  <c r="AF268" i="1"/>
  <c r="AF388" i="1"/>
  <c r="AF217" i="1"/>
  <c r="AF314" i="1"/>
  <c r="AF110" i="1"/>
  <c r="AF100" i="1"/>
  <c r="AF681" i="1"/>
  <c r="AF201" i="1"/>
  <c r="AF87" i="1"/>
  <c r="AF45" i="1"/>
  <c r="AF496" i="1"/>
  <c r="AF143" i="1"/>
  <c r="AF21" i="1"/>
  <c r="AF218" i="1"/>
  <c r="AF66" i="1"/>
  <c r="AF629" i="1"/>
  <c r="AF486" i="1"/>
  <c r="AF185" i="1"/>
  <c r="AF236" i="1"/>
  <c r="AF317" i="1"/>
  <c r="AF137" i="1"/>
  <c r="AF197" i="1"/>
  <c r="AF233" i="1"/>
  <c r="AF272" i="1"/>
  <c r="AF359" i="1"/>
  <c r="AF191" i="1"/>
  <c r="AF129" i="1"/>
  <c r="AF140" i="1"/>
  <c r="AF9" i="1"/>
  <c r="AF690" i="1"/>
  <c r="AF338" i="1"/>
  <c r="AF799" i="1"/>
  <c r="AF306" i="1"/>
  <c r="AF411" i="1"/>
  <c r="AF106" i="1"/>
  <c r="AF308" i="1"/>
  <c r="AF248" i="1"/>
  <c r="AF717" i="1"/>
  <c r="AF478" i="1"/>
  <c r="AF164" i="1"/>
  <c r="AF151" i="1"/>
  <c r="AF174" i="1"/>
  <c r="AF634" i="1"/>
  <c r="AF287" i="1"/>
  <c r="AF390" i="1"/>
  <c r="AF148" i="1"/>
  <c r="AF144" i="1"/>
  <c r="AF511" i="1"/>
  <c r="AF441" i="1"/>
  <c r="AF405" i="1"/>
  <c r="AF270" i="1"/>
  <c r="AF422" i="1"/>
  <c r="AF309" i="1"/>
  <c r="AF294" i="1"/>
  <c r="AF241" i="1"/>
  <c r="AF43" i="1"/>
  <c r="AF300" i="1"/>
  <c r="AF447" i="1"/>
  <c r="AF64" i="1"/>
  <c r="AF39" i="1"/>
  <c r="AF327" i="1"/>
  <c r="AF430" i="1"/>
  <c r="AF126" i="1"/>
  <c r="AF122" i="1"/>
  <c r="AF228" i="1"/>
  <c r="AF103" i="1"/>
  <c r="AF547" i="1"/>
  <c r="AF46" i="1"/>
  <c r="AF206" i="1"/>
  <c r="AF177" i="1"/>
  <c r="AF325" i="1"/>
  <c r="AF171" i="1"/>
  <c r="AF445" i="1"/>
  <c r="AF436" i="1"/>
  <c r="AF437" i="1"/>
  <c r="AF413" i="1"/>
  <c r="AF54" i="1"/>
  <c r="AF134" i="1"/>
  <c r="AF713" i="1"/>
  <c r="AF254" i="1"/>
  <c r="AF226" i="1"/>
  <c r="AF77" i="1"/>
  <c r="AF299" i="1"/>
  <c r="AF42" i="1"/>
  <c r="AF332" i="1"/>
  <c r="AF34" i="1"/>
  <c r="AF112" i="1"/>
  <c r="AF207" i="1"/>
  <c r="AF342" i="1"/>
  <c r="AF26" i="1"/>
  <c r="AF416" i="1"/>
  <c r="AF127" i="1"/>
  <c r="AF256" i="1"/>
  <c r="AF109" i="1"/>
  <c r="AF212" i="1"/>
  <c r="AF161" i="1"/>
  <c r="AF540" i="1"/>
  <c r="AF181" i="1"/>
  <c r="AF186" i="1"/>
  <c r="AF363" i="1"/>
  <c r="AF223" i="1"/>
  <c r="AF72" i="1"/>
  <c r="AF343" i="1"/>
  <c r="AF460" i="1"/>
  <c r="AF490" i="1"/>
  <c r="AF274" i="1"/>
  <c r="AF362" i="1"/>
  <c r="AF196" i="1"/>
  <c r="AF215" i="1"/>
  <c r="AF470" i="1"/>
  <c r="AF36" i="1"/>
  <c r="AF396" i="1"/>
  <c r="AF476" i="1"/>
  <c r="AF187" i="1"/>
  <c r="AF302" i="1"/>
  <c r="AF154" i="1"/>
  <c r="AF545" i="1"/>
  <c r="AF145" i="1"/>
  <c r="AF224" i="1"/>
  <c r="AF99" i="1"/>
  <c r="AF213" i="1"/>
  <c r="AF209" i="1"/>
  <c r="AF173" i="1"/>
  <c r="AF57" i="1"/>
  <c r="AF532" i="1"/>
  <c r="AF202" i="1"/>
  <c r="AF157" i="1"/>
  <c r="AF95" i="1"/>
  <c r="AF315" i="1"/>
  <c r="AF169" i="1"/>
  <c r="AF501" i="1"/>
  <c r="AF316" i="1"/>
  <c r="AF280" i="1"/>
  <c r="AF146" i="1"/>
  <c r="AF453" i="1"/>
  <c r="AF311" i="1"/>
  <c r="AF149" i="1"/>
  <c r="AF320" i="1"/>
  <c r="AF609" i="1"/>
  <c r="AF255" i="1"/>
  <c r="AF225" i="1"/>
  <c r="AF12" i="1"/>
  <c r="AF449" i="1"/>
  <c r="AF399" i="1"/>
  <c r="AF473" i="1"/>
  <c r="AF527" i="1"/>
  <c r="AF265" i="1"/>
  <c r="AF211" i="1"/>
  <c r="AF439" i="1"/>
  <c r="AF51" i="1"/>
  <c r="AF467" i="1"/>
  <c r="AF155" i="1"/>
  <c r="AF235" i="1"/>
  <c r="AF854" i="1"/>
  <c r="AF507" i="1"/>
  <c r="AF182" i="1"/>
  <c r="AF724" i="1"/>
  <c r="AF319" i="1"/>
  <c r="AF646" i="1"/>
  <c r="AF111" i="1"/>
  <c r="AF524" i="1"/>
  <c r="AF159" i="1"/>
  <c r="AF243" i="1"/>
  <c r="AF48" i="1"/>
  <c r="AF431" i="1"/>
  <c r="AF398" i="1"/>
  <c r="AF53" i="1"/>
  <c r="AF341" i="1"/>
  <c r="AF65" i="1"/>
  <c r="AF367" i="1"/>
  <c r="AF404" i="1"/>
  <c r="AF204" i="1"/>
  <c r="AF349" i="1"/>
  <c r="AF179" i="1"/>
  <c r="AF425" i="1"/>
  <c r="AF162" i="1"/>
  <c r="AF503" i="1"/>
  <c r="AF295" i="1"/>
  <c r="AF461" i="1"/>
  <c r="AF38" i="1"/>
  <c r="AF253" i="1"/>
  <c r="AF234" i="1"/>
  <c r="AF471" i="1"/>
  <c r="AF440" i="1"/>
  <c r="AF446" i="1"/>
  <c r="AF130" i="1"/>
  <c r="AF193" i="1"/>
  <c r="AF452" i="1"/>
  <c r="AF153" i="1"/>
  <c r="AF47" i="1"/>
  <c r="AF639" i="1"/>
  <c r="AF305" i="1"/>
  <c r="AF522" i="1"/>
  <c r="AF554" i="1"/>
  <c r="AF645" i="1"/>
  <c r="AF273" i="1"/>
  <c r="AF608" i="1"/>
  <c r="AF428" i="1"/>
  <c r="AF614" i="1"/>
  <c r="AF423" i="1"/>
  <c r="AF563" i="1"/>
  <c r="AF573" i="1"/>
  <c r="AF408" i="1"/>
  <c r="AF337" i="1"/>
  <c r="AF625" i="1"/>
  <c r="AF156" i="1"/>
  <c r="AF230" i="1"/>
  <c r="AF391" i="1"/>
  <c r="AF290" i="1"/>
  <c r="AF516" i="1"/>
  <c r="AF379" i="1"/>
  <c r="AF505" i="1"/>
  <c r="AF655" i="1"/>
  <c r="AF676" i="1"/>
  <c r="AF450" i="1"/>
  <c r="AF192" i="1"/>
  <c r="AF200" i="1"/>
  <c r="AF506" i="1"/>
  <c r="AF115" i="1"/>
  <c r="AF806" i="1"/>
  <c r="AF357" i="1"/>
  <c r="AF475" i="1"/>
  <c r="AF482" i="1"/>
  <c r="AF481" i="1"/>
  <c r="AF16" i="1"/>
  <c r="AF208" i="1"/>
  <c r="AF59" i="1"/>
  <c r="AF355" i="1"/>
  <c r="AF427" i="1"/>
  <c r="AF492" i="1"/>
  <c r="AF175" i="1"/>
  <c r="AF851" i="1"/>
  <c r="AF283" i="1"/>
  <c r="AF93" i="1"/>
  <c r="AF809" i="1"/>
  <c r="AF484" i="1"/>
  <c r="AF669" i="1"/>
  <c r="AF581" i="1"/>
  <c r="AF560" i="1"/>
  <c r="AF278" i="1"/>
  <c r="AF183" i="1"/>
  <c r="AF329" i="1"/>
  <c r="AF631" i="1"/>
  <c r="AF756" i="1"/>
  <c r="AF633" i="1"/>
  <c r="AF377" i="1"/>
  <c r="AF188" i="1"/>
  <c r="AF837" i="1"/>
  <c r="AF600" i="1"/>
  <c r="AF68" i="1"/>
  <c r="AF520" i="1"/>
  <c r="AF706" i="1"/>
  <c r="AF393" i="1"/>
  <c r="AF420" i="1"/>
  <c r="AF582" i="1"/>
  <c r="AF513" i="1"/>
  <c r="AF865" i="1"/>
  <c r="AF776" i="1"/>
  <c r="AF590" i="1"/>
  <c r="AF454" i="1"/>
  <c r="AF591" i="1"/>
  <c r="AF583" i="1"/>
  <c r="AF480" i="1"/>
  <c r="AF580" i="1"/>
  <c r="AF574" i="1"/>
  <c r="AF571" i="1"/>
  <c r="AF258" i="1"/>
  <c r="AF442" i="1"/>
  <c r="AF383" i="1"/>
  <c r="AF804" i="1"/>
  <c r="AF725" i="1"/>
  <c r="AF76" i="1"/>
  <c r="AF664" i="1"/>
  <c r="AF602" i="1"/>
  <c r="AF276" i="1"/>
  <c r="AF820" i="1"/>
  <c r="AF412" i="1"/>
  <c r="AF483" i="1"/>
  <c r="AF373" i="1"/>
  <c r="AF293" i="1"/>
  <c r="AF517" i="1"/>
  <c r="AF421" i="1"/>
  <c r="AF297" i="1"/>
  <c r="AF229" i="1"/>
  <c r="AF245" i="1"/>
  <c r="AF285" i="1"/>
  <c r="AF298" i="1"/>
  <c r="AF653" i="1"/>
  <c r="AF264" i="1"/>
  <c r="AF221" i="1"/>
  <c r="AF566" i="1"/>
  <c r="AF491" i="1"/>
  <c r="AF479" i="1"/>
  <c r="AF472" i="1"/>
  <c r="AF497" i="1"/>
  <c r="AF165" i="1"/>
  <c r="AF250" i="1"/>
  <c r="AF102" i="1"/>
  <c r="AF266" i="1"/>
  <c r="AF402" i="1"/>
  <c r="AF279" i="1"/>
  <c r="AF500" i="1"/>
  <c r="AF238" i="1"/>
  <c r="AF281" i="1"/>
  <c r="AF85" i="1"/>
  <c r="AF63" i="1"/>
  <c r="AF597" i="1"/>
  <c r="AF244" i="1"/>
  <c r="AF318" i="1"/>
  <c r="AF150" i="1"/>
  <c r="AF242" i="1"/>
  <c r="AF407" i="1"/>
  <c r="AF97" i="1"/>
  <c r="AF824" i="1"/>
  <c r="AF168" i="1"/>
  <c r="AF842" i="1"/>
  <c r="AF289" i="1"/>
  <c r="AF728" i="1"/>
  <c r="AF88" i="1"/>
  <c r="AF489" i="1"/>
  <c r="AF216" i="1"/>
  <c r="AF227" i="1"/>
  <c r="AF610" i="1"/>
  <c r="AF617" i="1"/>
  <c r="AF611" i="1"/>
  <c r="AF288" i="1"/>
  <c r="AF444" i="1"/>
  <c r="AF303" i="1"/>
  <c r="AF78" i="1"/>
  <c r="AF616" i="1"/>
  <c r="AF844" i="1"/>
  <c r="AF220" i="1"/>
  <c r="AF219" i="1"/>
  <c r="AF438" i="1"/>
  <c r="AF239" i="1"/>
  <c r="AF770" i="1"/>
  <c r="AF567" i="1"/>
  <c r="AF529" i="1"/>
  <c r="AF128" i="1"/>
  <c r="AF370" i="1"/>
  <c r="AF82" i="1"/>
  <c r="AF696" i="1"/>
  <c r="AF612" i="1"/>
  <c r="AF508" i="1"/>
  <c r="AF340" i="1"/>
  <c r="AF647" i="1"/>
  <c r="AF323" i="1"/>
  <c r="AF512" i="1"/>
  <c r="AF301" i="1"/>
  <c r="AF688" i="1"/>
  <c r="AF83" i="1"/>
  <c r="AF570" i="1"/>
  <c r="AF626" i="1"/>
  <c r="AF578" i="1"/>
  <c r="AF292" i="1"/>
  <c r="AF568" i="1"/>
  <c r="AF658" i="1"/>
  <c r="AF635" i="1"/>
  <c r="AF96" i="1"/>
  <c r="AF515" i="1"/>
  <c r="AF519" i="1"/>
  <c r="AF741" i="1"/>
  <c r="AF650" i="1"/>
  <c r="AF576" i="1"/>
  <c r="AF593" i="1"/>
  <c r="AF410" i="1"/>
  <c r="AF260" i="1"/>
  <c r="AF247" i="1"/>
  <c r="AF557" i="1"/>
  <c r="AF259" i="1"/>
  <c r="AF101" i="1"/>
  <c r="AF358" i="1"/>
  <c r="AF644" i="1"/>
  <c r="AF361" i="1"/>
  <c r="AF401" i="1"/>
  <c r="AF205" i="1"/>
  <c r="AF792" i="1"/>
  <c r="AF849" i="1"/>
  <c r="AF262" i="1"/>
  <c r="AF715" i="1"/>
  <c r="AF267" i="1"/>
  <c r="AF105" i="1"/>
  <c r="AF429" i="1"/>
  <c r="AF170" i="1"/>
  <c r="AF415" i="1"/>
  <c r="AF353" i="1"/>
  <c r="AF91" i="1"/>
  <c r="AF92" i="1"/>
  <c r="AF312" i="1"/>
  <c r="AF354" i="1"/>
  <c r="AF830" i="1"/>
  <c r="AF296" i="1"/>
  <c r="AF282" i="1"/>
  <c r="AF324" i="1"/>
  <c r="AF348" i="1"/>
  <c r="AF726" i="1"/>
  <c r="AF813" i="1"/>
  <c r="AF585" i="1"/>
  <c r="AF465" i="1"/>
  <c r="AF118" i="1"/>
  <c r="AF222" i="1"/>
  <c r="AF542" i="1"/>
  <c r="AF565" i="1"/>
  <c r="AF778" i="1"/>
  <c r="AF864" i="1"/>
  <c r="AF659" i="1"/>
  <c r="AF698" i="1"/>
  <c r="AF477" i="1"/>
  <c r="AF331" i="1"/>
  <c r="AF587" i="1"/>
  <c r="AF719" i="1"/>
  <c r="AF414" i="1"/>
  <c r="AF180" i="1"/>
  <c r="AF670" i="1"/>
  <c r="AF335" i="1"/>
  <c r="AF307" i="1"/>
  <c r="AF708" i="1"/>
  <c r="AF531" i="1"/>
  <c r="AF832" i="1"/>
  <c r="AF199" i="1"/>
  <c r="AF537" i="1"/>
  <c r="AF530" i="1"/>
  <c r="AF457" i="1"/>
  <c r="AF389" i="1"/>
  <c r="AF744" i="1"/>
  <c r="AF721" i="1"/>
  <c r="AF656" i="1"/>
  <c r="AF685" i="1"/>
  <c r="AF463" i="1"/>
  <c r="AF550" i="1"/>
  <c r="AF474" i="1"/>
  <c r="AF339" i="1"/>
  <c r="AF246" i="1"/>
  <c r="AF385" i="1"/>
  <c r="AF641" i="1"/>
  <c r="AF271" i="1"/>
  <c r="AF797" i="1"/>
  <c r="AF120" i="1"/>
  <c r="AF538" i="1"/>
  <c r="AF494" i="1"/>
  <c r="AF598" i="1"/>
  <c r="AF433" i="1"/>
  <c r="AF652" i="1"/>
  <c r="AF637" i="1"/>
  <c r="AF692" i="1"/>
  <c r="AF119" i="1"/>
  <c r="AF464" i="1"/>
  <c r="AF249" i="1"/>
  <c r="AF376" i="1"/>
  <c r="AF499" i="1"/>
  <c r="AF365" i="1"/>
  <c r="AF561" i="1"/>
  <c r="AF330" i="1"/>
  <c r="AF504" i="1"/>
  <c r="AF841" i="1"/>
  <c r="AF737" i="1"/>
  <c r="AF703" i="1"/>
  <c r="AF632" i="1"/>
  <c r="AF877" i="1"/>
  <c r="AF672" i="1"/>
  <c r="AF777" i="1"/>
  <c r="AF781" i="1"/>
  <c r="AF579" i="1"/>
  <c r="AF541" i="1"/>
  <c r="AF269" i="1"/>
  <c r="AF705" i="1"/>
  <c r="AF607" i="1"/>
  <c r="AF535" i="1"/>
  <c r="AF498" i="1"/>
  <c r="AF371" i="1"/>
  <c r="AF369" i="1"/>
  <c r="AF432" i="1"/>
  <c r="AF347" i="1"/>
  <c r="AF596" i="1"/>
  <c r="AF424" i="1"/>
  <c r="AF546" i="1"/>
  <c r="AF623" i="1"/>
  <c r="AF493" i="1"/>
  <c r="AF166" i="1"/>
  <c r="AF451" i="1"/>
  <c r="AF707" i="1"/>
  <c r="AF835" i="1"/>
  <c r="AF815" i="1"/>
  <c r="AF350" i="1"/>
  <c r="AF594" i="1"/>
  <c r="AF751" i="1"/>
  <c r="AF796" i="1"/>
  <c r="AF304" i="1"/>
  <c r="AF366" i="1"/>
  <c r="AF510" i="1"/>
  <c r="AF356" i="1"/>
  <c r="AF738" i="1"/>
  <c r="AF855" i="1"/>
  <c r="AF699" i="1"/>
  <c r="AF556" i="1"/>
  <c r="AF812" i="1"/>
  <c r="AF448" i="1"/>
  <c r="AF466" i="1"/>
  <c r="AF720" i="1"/>
  <c r="AF548" i="1"/>
  <c r="AF684" i="1"/>
  <c r="AF257" i="1"/>
  <c r="AF613" i="1"/>
  <c r="AF434" i="1"/>
  <c r="AF131" i="1"/>
  <c r="AF275" i="1"/>
  <c r="AF780" i="1"/>
  <c r="AF458" i="1"/>
  <c r="AF734" i="1"/>
  <c r="AF755" i="1"/>
  <c r="AF569" i="1"/>
  <c r="AF584" i="1"/>
  <c r="AF381" i="1"/>
  <c r="AF761" i="1"/>
  <c r="AF382" i="1"/>
  <c r="AF403" i="1"/>
  <c r="AF334" i="1"/>
  <c r="AF823" i="1"/>
  <c r="AF487" i="1"/>
  <c r="AF765" i="1"/>
  <c r="AF418" i="1"/>
  <c r="AF693" i="1"/>
  <c r="AF525" i="1"/>
  <c r="AF808" i="1"/>
  <c r="AF754" i="1"/>
  <c r="AF774" i="1"/>
  <c r="AF680" i="1"/>
  <c r="AF640" i="1"/>
  <c r="AF577" i="1"/>
  <c r="AF671" i="1"/>
  <c r="AF549" i="1"/>
  <c r="AF468" i="1"/>
  <c r="AF757" i="1"/>
  <c r="AF523" i="1"/>
  <c r="AF147" i="1"/>
  <c r="AF665" i="1"/>
  <c r="AF852" i="1"/>
  <c r="AF409" i="1"/>
  <c r="AF139" i="1"/>
  <c r="AF729" i="1"/>
  <c r="AF310" i="1"/>
  <c r="AF695" i="1"/>
  <c r="AF668" i="1"/>
  <c r="AF572" i="1"/>
  <c r="AF559" i="1"/>
  <c r="AF562" i="1"/>
  <c r="AF488" i="1"/>
  <c r="AF845" i="1"/>
  <c r="AF821" i="1"/>
  <c r="AF740" i="1"/>
  <c r="AF691" i="1"/>
  <c r="AF375" i="1"/>
  <c r="AF313" i="1"/>
  <c r="AF736" i="1"/>
  <c r="AF528" i="1"/>
  <c r="AF710" i="1"/>
  <c r="AF779" i="1"/>
  <c r="AF829" i="1"/>
  <c r="AF588" i="1"/>
  <c r="AF595" i="1"/>
  <c r="AF638" i="1"/>
  <c r="AF378" i="1"/>
  <c r="AF762" i="1"/>
  <c r="AF879" i="1"/>
  <c r="AF759" i="1"/>
  <c r="AF333" i="1"/>
  <c r="AF172" i="1"/>
  <c r="AF718" i="1"/>
  <c r="AF869" i="1"/>
  <c r="AF763" i="1"/>
  <c r="AF819" i="1"/>
  <c r="AF387" i="1"/>
  <c r="AF657" i="1"/>
  <c r="AF831" i="1"/>
  <c r="AF743" i="1"/>
  <c r="AF456" i="1"/>
  <c r="AF124" i="1"/>
  <c r="AF336" i="1"/>
  <c r="AF386" i="1"/>
  <c r="AF176" i="1"/>
  <c r="AF697" i="1"/>
  <c r="AF730" i="1"/>
  <c r="AF346" i="1"/>
  <c r="AF620" i="1"/>
  <c r="AF351" i="1"/>
  <c r="AF674" i="1"/>
  <c r="AF392" i="1"/>
  <c r="AF328" i="1"/>
  <c r="AF277" i="1"/>
  <c r="AF526" i="1"/>
  <c r="AF826" i="1"/>
  <c r="AF702" i="1"/>
  <c r="AF368" i="1"/>
  <c r="AF727" i="1"/>
  <c r="AF642" i="1"/>
  <c r="AF606" i="1"/>
  <c r="AF372" i="1"/>
  <c r="AF364" i="1"/>
  <c r="AF827" i="1"/>
  <c r="AF459" i="1"/>
  <c r="AF814" i="1"/>
  <c r="AF628" i="1"/>
  <c r="AF667" i="1"/>
  <c r="AF731" i="1"/>
  <c r="AF766" i="1"/>
  <c r="AF801" i="1"/>
  <c r="AF443" i="1"/>
  <c r="AF663" i="1"/>
  <c r="AF615" i="1"/>
  <c r="AF746" i="1"/>
  <c r="AF678" i="1"/>
  <c r="AF618" i="1"/>
  <c r="AF750" i="1"/>
  <c r="AF790" i="1"/>
  <c r="AF360" i="1"/>
  <c r="AF263" i="1"/>
  <c r="AF673" i="1"/>
  <c r="AF677" i="1"/>
  <c r="AF748" i="1"/>
  <c r="AF722" i="1"/>
  <c r="AF649" i="1"/>
  <c r="AF811" i="1"/>
  <c r="AF589" i="1"/>
  <c r="AF643" i="1"/>
  <c r="AF785" i="1"/>
  <c r="AF709" i="1"/>
  <c r="AF534" i="1"/>
  <c r="AF686" i="1"/>
  <c r="AF586" i="1"/>
  <c r="AF518" i="1"/>
  <c r="AF760" i="1"/>
  <c r="AF701" i="1"/>
  <c r="AF846" i="1"/>
  <c r="AF859" i="1"/>
  <c r="AF816" i="1"/>
  <c r="AF194" i="1"/>
  <c r="AF604" i="1"/>
  <c r="AF745" i="1"/>
  <c r="AF395" i="1"/>
  <c r="AF400" i="1"/>
  <c r="AF712" i="1"/>
  <c r="AF502" i="1"/>
  <c r="AF735" i="1"/>
  <c r="AF462" i="1"/>
  <c r="AF771" i="1"/>
  <c r="AF795" i="1"/>
  <c r="AF817" i="1"/>
  <c r="AF716" i="1"/>
  <c r="AF739" i="1"/>
  <c r="AF660" i="1"/>
  <c r="AF533" i="1"/>
  <c r="AF689" i="1"/>
  <c r="AF397" i="1"/>
  <c r="AF700" i="1"/>
  <c r="AF772" i="1"/>
  <c r="AF767" i="1"/>
  <c r="AF555" i="1"/>
  <c r="AF394" i="1"/>
  <c r="AF868" i="1"/>
  <c r="AF543" i="1"/>
  <c r="AF553" i="1"/>
  <c r="AF469" i="1"/>
  <c r="AF630" i="1"/>
  <c r="AF714" i="1"/>
  <c r="AF648" i="1"/>
  <c r="AF833" i="1"/>
  <c r="AF803" i="1"/>
  <c r="AF622" i="1"/>
  <c r="AF764" i="1"/>
  <c r="AF619" i="1"/>
  <c r="AF758" i="1"/>
  <c r="AF862" i="1"/>
  <c r="AF564" i="1"/>
  <c r="AF788" i="1"/>
  <c r="AF863" i="1"/>
  <c r="AF190" i="1"/>
  <c r="AF839" i="1"/>
  <c r="AF784" i="1"/>
  <c r="AF800" i="1"/>
  <c r="AF775" i="1"/>
  <c r="AF753" i="1"/>
  <c r="AF654" i="1"/>
  <c r="AF694" i="1"/>
  <c r="AF818" i="1"/>
  <c r="AF682" i="1"/>
  <c r="AF773" i="1"/>
  <c r="AF876" i="1"/>
  <c r="AF791" i="1"/>
  <c r="AF794" i="1"/>
  <c r="AF683" i="1"/>
  <c r="AF627" i="1"/>
  <c r="AF822" i="1"/>
  <c r="AF521" i="1"/>
  <c r="AF807" i="1"/>
  <c r="AF621" i="1"/>
  <c r="AF636" i="1"/>
  <c r="AF769" i="1"/>
  <c r="AF857" i="1"/>
  <c r="AF828" i="1"/>
  <c r="AF733" i="1"/>
  <c r="AF601" i="1"/>
  <c r="AF116" i="1"/>
  <c r="AF856" i="1"/>
  <c r="AF344" i="1"/>
  <c r="AF890" i="1"/>
  <c r="AF675" i="1"/>
  <c r="AF787" i="1"/>
  <c r="AF825" i="1"/>
  <c r="AF679" i="1"/>
  <c r="AF861" i="1"/>
  <c r="AF723" i="1"/>
  <c r="AF321" i="1"/>
  <c r="AF711" i="1"/>
  <c r="AF732" i="1"/>
  <c r="AF874" i="1"/>
  <c r="AF651" i="1"/>
  <c r="AF858" i="1"/>
  <c r="AF752" i="1"/>
  <c r="AF867" i="1"/>
  <c r="AF848" i="1"/>
  <c r="AF544" i="1"/>
  <c r="AF749" i="1"/>
  <c r="AF495" i="1"/>
  <c r="AF485" i="1"/>
  <c r="AF551" i="1"/>
  <c r="AF878" i="1"/>
  <c r="AF539" i="1"/>
  <c r="AF805" i="1"/>
  <c r="AF552" i="1"/>
  <c r="AF802" i="1"/>
  <c r="AF345" i="1"/>
  <c r="AF536" i="1"/>
  <c r="AF786" i="1"/>
  <c r="AF850" i="1"/>
  <c r="AF603" i="1"/>
  <c r="AF509" i="1"/>
  <c r="AF834" i="1"/>
  <c r="AF798" i="1"/>
  <c r="AF889" i="1"/>
  <c r="AF605" i="1"/>
  <c r="AF742" i="1"/>
  <c r="AF662" i="1"/>
  <c r="AF871" i="1"/>
  <c r="AF840" i="1"/>
  <c r="AF893" i="1"/>
  <c r="AF661" i="1"/>
  <c r="AF838" i="1"/>
  <c r="AF875" i="1"/>
  <c r="AF873" i="1"/>
  <c r="AF847" i="1"/>
  <c r="AF872" i="1"/>
  <c r="AF687" i="1"/>
  <c r="AF599" i="1"/>
  <c r="AF782" i="1"/>
  <c r="AF884" i="1"/>
  <c r="AF789" i="1"/>
  <c r="AF888" i="1"/>
  <c r="AF783" i="1"/>
  <c r="AF704" i="1"/>
  <c r="AF866" i="1"/>
  <c r="AF882" i="1"/>
  <c r="AF836" i="1"/>
  <c r="AF883" i="1"/>
  <c r="AF886" i="1"/>
  <c r="AF860" i="1"/>
  <c r="AF885" i="1"/>
  <c r="AF843" i="1"/>
  <c r="AF891" i="1"/>
  <c r="AF881" i="1"/>
  <c r="AF666" i="1"/>
  <c r="AF793" i="1"/>
  <c r="AF810" i="1"/>
  <c r="AF624" i="1"/>
  <c r="AF747" i="1"/>
  <c r="AF895" i="1"/>
  <c r="AF870" i="1"/>
  <c r="AF853" i="1"/>
  <c r="AF880" i="1"/>
  <c r="AF887" i="1"/>
  <c r="AF894" i="1"/>
  <c r="AF896" i="1"/>
  <c r="AF892" i="1"/>
  <c r="AD2" i="1"/>
  <c r="AD6" i="1"/>
  <c r="AD3" i="1"/>
  <c r="AD4" i="1"/>
  <c r="AD384" i="1"/>
  <c r="AD73" i="1"/>
  <c r="AD20" i="1"/>
  <c r="AD35" i="1"/>
  <c r="AD113" i="1"/>
  <c r="AD25" i="1"/>
  <c r="AD52" i="1"/>
  <c r="AD62" i="1"/>
  <c r="AD125" i="1"/>
  <c r="AD5" i="1"/>
  <c r="AD31" i="1"/>
  <c r="AD69" i="1"/>
  <c r="AD7" i="1"/>
  <c r="AD75" i="1"/>
  <c r="AD49" i="1"/>
  <c r="AD435" i="1"/>
  <c r="AD22" i="1"/>
  <c r="AD37" i="1"/>
  <c r="AD23" i="1"/>
  <c r="AD89" i="1"/>
  <c r="AD11" i="1"/>
  <c r="AD56" i="1"/>
  <c r="AD29" i="1"/>
  <c r="AD8" i="1"/>
  <c r="AD210" i="1"/>
  <c r="AD94" i="1"/>
  <c r="AD558" i="1"/>
  <c r="AD198" i="1"/>
  <c r="AD10" i="1"/>
  <c r="AD74" i="1"/>
  <c r="AD117" i="1"/>
  <c r="AD86" i="1"/>
  <c r="AD455" i="1"/>
  <c r="AD768" i="1"/>
  <c r="AD41" i="1"/>
  <c r="AD70" i="1"/>
  <c r="AD98" i="1"/>
  <c r="AD142" i="1"/>
  <c r="AD104" i="1"/>
  <c r="AD107" i="1"/>
  <c r="AD237" i="1"/>
  <c r="AD13" i="1"/>
  <c r="AD352" i="1"/>
  <c r="AD261" i="1"/>
  <c r="AD58" i="1"/>
  <c r="AD60" i="1"/>
  <c r="AD71" i="1"/>
  <c r="AD28" i="1"/>
  <c r="AD231" i="1"/>
  <c r="AD426" i="1"/>
  <c r="AD167" i="1"/>
  <c r="AD291" i="1"/>
  <c r="AD184" i="1"/>
  <c r="AD322" i="1"/>
  <c r="AD326" i="1"/>
  <c r="AD27" i="1"/>
  <c r="AD50" i="1"/>
  <c r="AD17" i="1"/>
  <c r="AD189" i="1"/>
  <c r="AD123" i="1"/>
  <c r="AD160" i="1"/>
  <c r="AD80" i="1"/>
  <c r="AD24" i="1"/>
  <c r="AD19" i="1"/>
  <c r="AD33" i="1"/>
  <c r="AD84" i="1"/>
  <c r="AD14" i="1"/>
  <c r="AD61" i="1"/>
  <c r="AD15" i="1"/>
  <c r="AD214" i="1"/>
  <c r="AD18" i="1"/>
  <c r="AD114" i="1"/>
  <c r="AD40" i="1"/>
  <c r="AD284" i="1"/>
  <c r="AD79" i="1"/>
  <c r="AD81" i="1"/>
  <c r="AD44" i="1"/>
  <c r="AD90" i="1"/>
  <c r="AD286" i="1"/>
  <c r="AD406" i="1"/>
  <c r="AD195" i="1"/>
  <c r="AD138" i="1"/>
  <c r="AD514" i="1"/>
  <c r="AD203" i="1"/>
  <c r="AD251" i="1"/>
  <c r="AD133" i="1"/>
  <c r="AD417" i="1"/>
  <c r="AD178" i="1"/>
  <c r="AD158" i="1"/>
  <c r="AD252" i="1"/>
  <c r="AD380" i="1"/>
  <c r="AD121" i="1"/>
  <c r="AD232" i="1"/>
  <c r="AD30" i="1"/>
  <c r="AD141" i="1"/>
  <c r="AD132" i="1"/>
  <c r="AD67" i="1"/>
  <c r="AD575" i="1"/>
  <c r="AD419" i="1"/>
  <c r="AD374" i="1"/>
  <c r="AD163" i="1"/>
  <c r="AD108" i="1"/>
  <c r="AD240" i="1"/>
  <c r="AD32" i="1"/>
  <c r="AD135" i="1"/>
  <c r="AD152" i="1"/>
  <c r="AD136" i="1"/>
  <c r="AD55" i="1"/>
  <c r="AD592" i="1"/>
  <c r="AD268" i="1"/>
  <c r="AD388" i="1"/>
  <c r="AD217" i="1"/>
  <c r="AD314" i="1"/>
  <c r="AD110" i="1"/>
  <c r="AD100" i="1"/>
  <c r="AD681" i="1"/>
  <c r="AD201" i="1"/>
  <c r="AD87" i="1"/>
  <c r="AD45" i="1"/>
  <c r="AD496" i="1"/>
  <c r="AD143" i="1"/>
  <c r="AD21" i="1"/>
  <c r="AD218" i="1"/>
  <c r="AD66" i="1"/>
  <c r="AD629" i="1"/>
  <c r="AD486" i="1"/>
  <c r="AD185" i="1"/>
  <c r="AD236" i="1"/>
  <c r="AD317" i="1"/>
  <c r="AD137" i="1"/>
  <c r="AD197" i="1"/>
  <c r="AD233" i="1"/>
  <c r="AD272" i="1"/>
  <c r="AD359" i="1"/>
  <c r="AD191" i="1"/>
  <c r="AD129" i="1"/>
  <c r="AD140" i="1"/>
  <c r="AD9" i="1"/>
  <c r="AD690" i="1"/>
  <c r="AD338" i="1"/>
  <c r="AD799" i="1"/>
  <c r="AD306" i="1"/>
  <c r="AD411" i="1"/>
  <c r="AD106" i="1"/>
  <c r="AD308" i="1"/>
  <c r="AD248" i="1"/>
  <c r="AD717" i="1"/>
  <c r="AD478" i="1"/>
  <c r="AD164" i="1"/>
  <c r="AD151" i="1"/>
  <c r="AD174" i="1"/>
  <c r="AD634" i="1"/>
  <c r="AD287" i="1"/>
  <c r="AD390" i="1"/>
  <c r="AD148" i="1"/>
  <c r="AD144" i="1"/>
  <c r="AD511" i="1"/>
  <c r="AD441" i="1"/>
  <c r="AD405" i="1"/>
  <c r="AD270" i="1"/>
  <c r="AD422" i="1"/>
  <c r="AD309" i="1"/>
  <c r="AD294" i="1"/>
  <c r="AD241" i="1"/>
  <c r="AD43" i="1"/>
  <c r="AD300" i="1"/>
  <c r="AD447" i="1"/>
  <c r="AD64" i="1"/>
  <c r="AD39" i="1"/>
  <c r="AD327" i="1"/>
  <c r="AD430" i="1"/>
  <c r="AD126" i="1"/>
  <c r="AD122" i="1"/>
  <c r="AD228" i="1"/>
  <c r="AD103" i="1"/>
  <c r="AD547" i="1"/>
  <c r="AD46" i="1"/>
  <c r="AD206" i="1"/>
  <c r="AD177" i="1"/>
  <c r="AD325" i="1"/>
  <c r="AD171" i="1"/>
  <c r="AD445" i="1"/>
  <c r="AD436" i="1"/>
  <c r="AD437" i="1"/>
  <c r="AD413" i="1"/>
  <c r="AD54" i="1"/>
  <c r="AD134" i="1"/>
  <c r="AD713" i="1"/>
  <c r="AD254" i="1"/>
  <c r="AD226" i="1"/>
  <c r="AD77" i="1"/>
  <c r="AD299" i="1"/>
  <c r="AD42" i="1"/>
  <c r="AD332" i="1"/>
  <c r="AD34" i="1"/>
  <c r="AD112" i="1"/>
  <c r="AD207" i="1"/>
  <c r="AD342" i="1"/>
  <c r="AD26" i="1"/>
  <c r="AD416" i="1"/>
  <c r="AD127" i="1"/>
  <c r="AD256" i="1"/>
  <c r="AD109" i="1"/>
  <c r="AD212" i="1"/>
  <c r="AD161" i="1"/>
  <c r="AD540" i="1"/>
  <c r="AD181" i="1"/>
  <c r="AD186" i="1"/>
  <c r="AD363" i="1"/>
  <c r="AD223" i="1"/>
  <c r="AD72" i="1"/>
  <c r="AD343" i="1"/>
  <c r="AD460" i="1"/>
  <c r="AD490" i="1"/>
  <c r="AD274" i="1"/>
  <c r="AD362" i="1"/>
  <c r="AD196" i="1"/>
  <c r="AD215" i="1"/>
  <c r="AD470" i="1"/>
  <c r="AD36" i="1"/>
  <c r="AD396" i="1"/>
  <c r="AD476" i="1"/>
  <c r="AD187" i="1"/>
  <c r="AD302" i="1"/>
  <c r="AD154" i="1"/>
  <c r="AD545" i="1"/>
  <c r="AD145" i="1"/>
  <c r="AD224" i="1"/>
  <c r="AD99" i="1"/>
  <c r="AD213" i="1"/>
  <c r="AD209" i="1"/>
  <c r="AD173" i="1"/>
  <c r="AD57" i="1"/>
  <c r="AD532" i="1"/>
  <c r="AD202" i="1"/>
  <c r="AD157" i="1"/>
  <c r="AD95" i="1"/>
  <c r="AD315" i="1"/>
  <c r="AD169" i="1"/>
  <c r="AD501" i="1"/>
  <c r="AD316" i="1"/>
  <c r="AD280" i="1"/>
  <c r="AD146" i="1"/>
  <c r="AD453" i="1"/>
  <c r="AD311" i="1"/>
  <c r="AD149" i="1"/>
  <c r="AD320" i="1"/>
  <c r="AD609" i="1"/>
  <c r="AD255" i="1"/>
  <c r="AD225" i="1"/>
  <c r="AD12" i="1"/>
  <c r="AD449" i="1"/>
  <c r="AD399" i="1"/>
  <c r="AD473" i="1"/>
  <c r="AD527" i="1"/>
  <c r="AD265" i="1"/>
  <c r="AD211" i="1"/>
  <c r="AD439" i="1"/>
  <c r="AD51" i="1"/>
  <c r="AD467" i="1"/>
  <c r="AD155" i="1"/>
  <c r="AD235" i="1"/>
  <c r="AD854" i="1"/>
  <c r="AD507" i="1"/>
  <c r="AD182" i="1"/>
  <c r="AD724" i="1"/>
  <c r="AD319" i="1"/>
  <c r="AD646" i="1"/>
  <c r="AD111" i="1"/>
  <c r="AD524" i="1"/>
  <c r="AD159" i="1"/>
  <c r="AD243" i="1"/>
  <c r="AD48" i="1"/>
  <c r="AD431" i="1"/>
  <c r="AD398" i="1"/>
  <c r="AD53" i="1"/>
  <c r="AD341" i="1"/>
  <c r="AD65" i="1"/>
  <c r="AD367" i="1"/>
  <c r="AD404" i="1"/>
  <c r="AD204" i="1"/>
  <c r="AD349" i="1"/>
  <c r="AD179" i="1"/>
  <c r="AD425" i="1"/>
  <c r="AD162" i="1"/>
  <c r="AD503" i="1"/>
  <c r="AD295" i="1"/>
  <c r="AD461" i="1"/>
  <c r="AD38" i="1"/>
  <c r="AD253" i="1"/>
  <c r="AD234" i="1"/>
  <c r="AD471" i="1"/>
  <c r="AD440" i="1"/>
  <c r="AD446" i="1"/>
  <c r="AD130" i="1"/>
  <c r="AD193" i="1"/>
  <c r="AD452" i="1"/>
  <c r="AD153" i="1"/>
  <c r="AD47" i="1"/>
  <c r="AD639" i="1"/>
  <c r="AD305" i="1"/>
  <c r="AD522" i="1"/>
  <c r="AD554" i="1"/>
  <c r="AD645" i="1"/>
  <c r="AD273" i="1"/>
  <c r="AD608" i="1"/>
  <c r="AD428" i="1"/>
  <c r="AD614" i="1"/>
  <c r="AD423" i="1"/>
  <c r="AD563" i="1"/>
  <c r="AD573" i="1"/>
  <c r="AD408" i="1"/>
  <c r="AD337" i="1"/>
  <c r="AD625" i="1"/>
  <c r="AD156" i="1"/>
  <c r="AD230" i="1"/>
  <c r="AD391" i="1"/>
  <c r="AD290" i="1"/>
  <c r="AD516" i="1"/>
  <c r="AD379" i="1"/>
  <c r="AD505" i="1"/>
  <c r="AD655" i="1"/>
  <c r="AD676" i="1"/>
  <c r="AD450" i="1"/>
  <c r="AD192" i="1"/>
  <c r="AD200" i="1"/>
  <c r="AD506" i="1"/>
  <c r="AD115" i="1"/>
  <c r="AD806" i="1"/>
  <c r="AD357" i="1"/>
  <c r="AD475" i="1"/>
  <c r="AD482" i="1"/>
  <c r="AD481" i="1"/>
  <c r="AD16" i="1"/>
  <c r="AD208" i="1"/>
  <c r="AD59" i="1"/>
  <c r="AD355" i="1"/>
  <c r="AD427" i="1"/>
  <c r="AD492" i="1"/>
  <c r="AD175" i="1"/>
  <c r="AD851" i="1"/>
  <c r="AD283" i="1"/>
  <c r="AD93" i="1"/>
  <c r="AD809" i="1"/>
  <c r="AD484" i="1"/>
  <c r="AD669" i="1"/>
  <c r="AD581" i="1"/>
  <c r="AD560" i="1"/>
  <c r="AD278" i="1"/>
  <c r="AD183" i="1"/>
  <c r="AD329" i="1"/>
  <c r="AD631" i="1"/>
  <c r="AD756" i="1"/>
  <c r="AD633" i="1"/>
  <c r="AD377" i="1"/>
  <c r="AD188" i="1"/>
  <c r="AD837" i="1"/>
  <c r="AD600" i="1"/>
  <c r="AD68" i="1"/>
  <c r="AD520" i="1"/>
  <c r="AD706" i="1"/>
  <c r="AD393" i="1"/>
  <c r="AD420" i="1"/>
  <c r="AD582" i="1"/>
  <c r="AD513" i="1"/>
  <c r="AD865" i="1"/>
  <c r="AD776" i="1"/>
  <c r="AD590" i="1"/>
  <c r="AD454" i="1"/>
  <c r="AD591" i="1"/>
  <c r="AD583" i="1"/>
  <c r="AD480" i="1"/>
  <c r="AD580" i="1"/>
  <c r="AD574" i="1"/>
  <c r="AD571" i="1"/>
  <c r="AD258" i="1"/>
  <c r="AD442" i="1"/>
  <c r="AD383" i="1"/>
  <c r="AD804" i="1"/>
  <c r="AD725" i="1"/>
  <c r="AD76" i="1"/>
  <c r="AD664" i="1"/>
  <c r="AD602" i="1"/>
  <c r="AD276" i="1"/>
  <c r="AD820" i="1"/>
  <c r="AD412" i="1"/>
  <c r="AD483" i="1"/>
  <c r="AD373" i="1"/>
  <c r="AD293" i="1"/>
  <c r="AD517" i="1"/>
  <c r="AD421" i="1"/>
  <c r="AD297" i="1"/>
  <c r="AD229" i="1"/>
  <c r="AD245" i="1"/>
  <c r="AD285" i="1"/>
  <c r="AD298" i="1"/>
  <c r="AD653" i="1"/>
  <c r="AD264" i="1"/>
  <c r="AD221" i="1"/>
  <c r="AD566" i="1"/>
  <c r="AD491" i="1"/>
  <c r="AD479" i="1"/>
  <c r="AD472" i="1"/>
  <c r="AD497" i="1"/>
  <c r="AD165" i="1"/>
  <c r="AD250" i="1"/>
  <c r="AD102" i="1"/>
  <c r="AD266" i="1"/>
  <c r="AD402" i="1"/>
  <c r="AD279" i="1"/>
  <c r="AD500" i="1"/>
  <c r="AD238" i="1"/>
  <c r="AD281" i="1"/>
  <c r="AD85" i="1"/>
  <c r="AD63" i="1"/>
  <c r="AD597" i="1"/>
  <c r="AD244" i="1"/>
  <c r="AD318" i="1"/>
  <c r="AD150" i="1"/>
  <c r="AD242" i="1"/>
  <c r="AD407" i="1"/>
  <c r="AD97" i="1"/>
  <c r="AD824" i="1"/>
  <c r="AD168" i="1"/>
  <c r="AD842" i="1"/>
  <c r="AD289" i="1"/>
  <c r="AD728" i="1"/>
  <c r="AD88" i="1"/>
  <c r="AD489" i="1"/>
  <c r="AD216" i="1"/>
  <c r="AD227" i="1"/>
  <c r="AD610" i="1"/>
  <c r="AD617" i="1"/>
  <c r="AD611" i="1"/>
  <c r="AD288" i="1"/>
  <c r="AD444" i="1"/>
  <c r="AD303" i="1"/>
  <c r="AD78" i="1"/>
  <c r="AD616" i="1"/>
  <c r="AD844" i="1"/>
  <c r="AD220" i="1"/>
  <c r="AD219" i="1"/>
  <c r="AD438" i="1"/>
  <c r="AD239" i="1"/>
  <c r="AD770" i="1"/>
  <c r="AD567" i="1"/>
  <c r="AD529" i="1"/>
  <c r="AD128" i="1"/>
  <c r="AD370" i="1"/>
  <c r="AD82" i="1"/>
  <c r="AD696" i="1"/>
  <c r="AD612" i="1"/>
  <c r="AD508" i="1"/>
  <c r="AD340" i="1"/>
  <c r="AD647" i="1"/>
  <c r="AD323" i="1"/>
  <c r="AD512" i="1"/>
  <c r="AD301" i="1"/>
  <c r="AD688" i="1"/>
  <c r="AD83" i="1"/>
  <c r="AD570" i="1"/>
  <c r="AD626" i="1"/>
  <c r="AD578" i="1"/>
  <c r="AD292" i="1"/>
  <c r="AD568" i="1"/>
  <c r="AD658" i="1"/>
  <c r="AD635" i="1"/>
  <c r="AD96" i="1"/>
  <c r="AD515" i="1"/>
  <c r="AD519" i="1"/>
  <c r="AD741" i="1"/>
  <c r="AD650" i="1"/>
  <c r="AD576" i="1"/>
  <c r="AD593" i="1"/>
  <c r="AD410" i="1"/>
  <c r="AD260" i="1"/>
  <c r="AD247" i="1"/>
  <c r="AD557" i="1"/>
  <c r="AD259" i="1"/>
  <c r="AD101" i="1"/>
  <c r="AD358" i="1"/>
  <c r="AD644" i="1"/>
  <c r="AD361" i="1"/>
  <c r="AD401" i="1"/>
  <c r="AD205" i="1"/>
  <c r="AD792" i="1"/>
  <c r="AD849" i="1"/>
  <c r="AD262" i="1"/>
  <c r="AD715" i="1"/>
  <c r="AD267" i="1"/>
  <c r="AD105" i="1"/>
  <c r="AD429" i="1"/>
  <c r="AD170" i="1"/>
  <c r="AD415" i="1"/>
  <c r="AD353" i="1"/>
  <c r="AD91" i="1"/>
  <c r="AD92" i="1"/>
  <c r="AD312" i="1"/>
  <c r="AD354" i="1"/>
  <c r="AD830" i="1"/>
  <c r="AD296" i="1"/>
  <c r="AD282" i="1"/>
  <c r="AD324" i="1"/>
  <c r="AD348" i="1"/>
  <c r="AD726" i="1"/>
  <c r="AD813" i="1"/>
  <c r="AD585" i="1"/>
  <c r="AD465" i="1"/>
  <c r="AD118" i="1"/>
  <c r="AD222" i="1"/>
  <c r="AD542" i="1"/>
  <c r="AD565" i="1"/>
  <c r="AD778" i="1"/>
  <c r="AD864" i="1"/>
  <c r="AD659" i="1"/>
  <c r="AD698" i="1"/>
  <c r="AD477" i="1"/>
  <c r="AD331" i="1"/>
  <c r="AD587" i="1"/>
  <c r="AD719" i="1"/>
  <c r="AD414" i="1"/>
  <c r="AD180" i="1"/>
  <c r="AD670" i="1"/>
  <c r="AD335" i="1"/>
  <c r="AD307" i="1"/>
  <c r="AD708" i="1"/>
  <c r="AD531" i="1"/>
  <c r="AD832" i="1"/>
  <c r="AD199" i="1"/>
  <c r="AD537" i="1"/>
  <c r="AD530" i="1"/>
  <c r="AD457" i="1"/>
  <c r="AD389" i="1"/>
  <c r="AD744" i="1"/>
  <c r="AD721" i="1"/>
  <c r="AD656" i="1"/>
  <c r="AD685" i="1"/>
  <c r="AD463" i="1"/>
  <c r="AD550" i="1"/>
  <c r="AD474" i="1"/>
  <c r="AD339" i="1"/>
  <c r="AD246" i="1"/>
  <c r="AD385" i="1"/>
  <c r="AD641" i="1"/>
  <c r="AD271" i="1"/>
  <c r="AD797" i="1"/>
  <c r="AD120" i="1"/>
  <c r="AD538" i="1"/>
  <c r="AD494" i="1"/>
  <c r="AD598" i="1"/>
  <c r="AD433" i="1"/>
  <c r="AD652" i="1"/>
  <c r="AD637" i="1"/>
  <c r="AD692" i="1"/>
  <c r="AD119" i="1"/>
  <c r="AD464" i="1"/>
  <c r="AD249" i="1"/>
  <c r="AD376" i="1"/>
  <c r="AD499" i="1"/>
  <c r="AD365" i="1"/>
  <c r="AD561" i="1"/>
  <c r="AD330" i="1"/>
  <c r="AD504" i="1"/>
  <c r="AD841" i="1"/>
  <c r="AD737" i="1"/>
  <c r="AD703" i="1"/>
  <c r="AD632" i="1"/>
  <c r="AD877" i="1"/>
  <c r="AD672" i="1"/>
  <c r="AD777" i="1"/>
  <c r="AD781" i="1"/>
  <c r="AD579" i="1"/>
  <c r="AD541" i="1"/>
  <c r="AD269" i="1"/>
  <c r="AD705" i="1"/>
  <c r="AD607" i="1"/>
  <c r="AD535" i="1"/>
  <c r="AD498" i="1"/>
  <c r="AD371" i="1"/>
  <c r="AD369" i="1"/>
  <c r="AD432" i="1"/>
  <c r="AD347" i="1"/>
  <c r="AD596" i="1"/>
  <c r="AD424" i="1"/>
  <c r="AD546" i="1"/>
  <c r="AD623" i="1"/>
  <c r="AD493" i="1"/>
  <c r="AD166" i="1"/>
  <c r="AD451" i="1"/>
  <c r="AD707" i="1"/>
  <c r="AD835" i="1"/>
  <c r="AD815" i="1"/>
  <c r="AD350" i="1"/>
  <c r="AD594" i="1"/>
  <c r="AD751" i="1"/>
  <c r="AD796" i="1"/>
  <c r="AD304" i="1"/>
  <c r="AD366" i="1"/>
  <c r="AD510" i="1"/>
  <c r="AD356" i="1"/>
  <c r="AD738" i="1"/>
  <c r="AD855" i="1"/>
  <c r="AD699" i="1"/>
  <c r="AD556" i="1"/>
  <c r="AD812" i="1"/>
  <c r="AD448" i="1"/>
  <c r="AD466" i="1"/>
  <c r="AD720" i="1"/>
  <c r="AD548" i="1"/>
  <c r="AD684" i="1"/>
  <c r="AD257" i="1"/>
  <c r="AD613" i="1"/>
  <c r="AD434" i="1"/>
  <c r="AD131" i="1"/>
  <c r="AD275" i="1"/>
  <c r="AD780" i="1"/>
  <c r="AD458" i="1"/>
  <c r="AD734" i="1"/>
  <c r="AD755" i="1"/>
  <c r="AD569" i="1"/>
  <c r="AD584" i="1"/>
  <c r="AD381" i="1"/>
  <c r="AD761" i="1"/>
  <c r="AD382" i="1"/>
  <c r="AD403" i="1"/>
  <c r="AD334" i="1"/>
  <c r="AD823" i="1"/>
  <c r="AD487" i="1"/>
  <c r="AD765" i="1"/>
  <c r="AD418" i="1"/>
  <c r="AD693" i="1"/>
  <c r="AD525" i="1"/>
  <c r="AD808" i="1"/>
  <c r="AD754" i="1"/>
  <c r="AD774" i="1"/>
  <c r="AD680" i="1"/>
  <c r="AD640" i="1"/>
  <c r="AD577" i="1"/>
  <c r="AD671" i="1"/>
  <c r="AD549" i="1"/>
  <c r="AD468" i="1"/>
  <c r="AD757" i="1"/>
  <c r="AD523" i="1"/>
  <c r="AD147" i="1"/>
  <c r="AD665" i="1"/>
  <c r="AD852" i="1"/>
  <c r="AD409" i="1"/>
  <c r="AD139" i="1"/>
  <c r="AD729" i="1"/>
  <c r="AD310" i="1"/>
  <c r="AD695" i="1"/>
  <c r="AD668" i="1"/>
  <c r="AD572" i="1"/>
  <c r="AD559" i="1"/>
  <c r="AD562" i="1"/>
  <c r="AD488" i="1"/>
  <c r="AD845" i="1"/>
  <c r="AD821" i="1"/>
  <c r="AD740" i="1"/>
  <c r="AD691" i="1"/>
  <c r="AD375" i="1"/>
  <c r="AD313" i="1"/>
  <c r="AD736" i="1"/>
  <c r="AD528" i="1"/>
  <c r="AD710" i="1"/>
  <c r="AD779" i="1"/>
  <c r="AD829" i="1"/>
  <c r="AD588" i="1"/>
  <c r="AD595" i="1"/>
  <c r="AD638" i="1"/>
  <c r="AD378" i="1"/>
  <c r="AD762" i="1"/>
  <c r="AD879" i="1"/>
  <c r="AD759" i="1"/>
  <c r="AD333" i="1"/>
  <c r="AD172" i="1"/>
  <c r="AD718" i="1"/>
  <c r="AD869" i="1"/>
  <c r="AD763" i="1"/>
  <c r="AD819" i="1"/>
  <c r="AD387" i="1"/>
  <c r="AD657" i="1"/>
  <c r="AD831" i="1"/>
  <c r="AD743" i="1"/>
  <c r="AD456" i="1"/>
  <c r="AD124" i="1"/>
  <c r="AD336" i="1"/>
  <c r="AD386" i="1"/>
  <c r="AD176" i="1"/>
  <c r="AD697" i="1"/>
  <c r="AD730" i="1"/>
  <c r="AD346" i="1"/>
  <c r="AD620" i="1"/>
  <c r="AD351" i="1"/>
  <c r="AD674" i="1"/>
  <c r="AD392" i="1"/>
  <c r="AD328" i="1"/>
  <c r="AD277" i="1"/>
  <c r="AD526" i="1"/>
  <c r="AD826" i="1"/>
  <c r="AD702" i="1"/>
  <c r="AD368" i="1"/>
  <c r="AD727" i="1"/>
  <c r="AD642" i="1"/>
  <c r="AD606" i="1"/>
  <c r="AD372" i="1"/>
  <c r="AD364" i="1"/>
  <c r="AD827" i="1"/>
  <c r="AD459" i="1"/>
  <c r="AD814" i="1"/>
  <c r="AD628" i="1"/>
  <c r="AD667" i="1"/>
  <c r="AD731" i="1"/>
  <c r="AD766" i="1"/>
  <c r="AD801" i="1"/>
  <c r="AD443" i="1"/>
  <c r="AD663" i="1"/>
  <c r="AD615" i="1"/>
  <c r="AD746" i="1"/>
  <c r="AD678" i="1"/>
  <c r="AD618" i="1"/>
  <c r="AD750" i="1"/>
  <c r="AD790" i="1"/>
  <c r="AD360" i="1"/>
  <c r="AD263" i="1"/>
  <c r="AD673" i="1"/>
  <c r="AD677" i="1"/>
  <c r="AD748" i="1"/>
  <c r="AD722" i="1"/>
  <c r="AD649" i="1"/>
  <c r="AD811" i="1"/>
  <c r="AD589" i="1"/>
  <c r="AD643" i="1"/>
  <c r="AD785" i="1"/>
  <c r="AD709" i="1"/>
  <c r="AD534" i="1"/>
  <c r="AD686" i="1"/>
  <c r="AD586" i="1"/>
  <c r="AD518" i="1"/>
  <c r="AD760" i="1"/>
  <c r="AD701" i="1"/>
  <c r="AD846" i="1"/>
  <c r="AD859" i="1"/>
  <c r="AD816" i="1"/>
  <c r="AD194" i="1"/>
  <c r="AD604" i="1"/>
  <c r="AD745" i="1"/>
  <c r="AD395" i="1"/>
  <c r="AD400" i="1"/>
  <c r="AD712" i="1"/>
  <c r="AD502" i="1"/>
  <c r="AD735" i="1"/>
  <c r="AD462" i="1"/>
  <c r="AD771" i="1"/>
  <c r="AD795" i="1"/>
  <c r="AD817" i="1"/>
  <c r="AD716" i="1"/>
  <c r="AD739" i="1"/>
  <c r="AD660" i="1"/>
  <c r="AD533" i="1"/>
  <c r="AD689" i="1"/>
  <c r="AD397" i="1"/>
  <c r="AD700" i="1"/>
  <c r="AD772" i="1"/>
  <c r="AD767" i="1"/>
  <c r="AD555" i="1"/>
  <c r="AD394" i="1"/>
  <c r="AD868" i="1"/>
  <c r="AD543" i="1"/>
  <c r="AD553" i="1"/>
  <c r="AD469" i="1"/>
  <c r="AD630" i="1"/>
  <c r="AD714" i="1"/>
  <c r="AD648" i="1"/>
  <c r="AD833" i="1"/>
  <c r="AD803" i="1"/>
  <c r="AD622" i="1"/>
  <c r="AD764" i="1"/>
  <c r="AD619" i="1"/>
  <c r="AD758" i="1"/>
  <c r="AD862" i="1"/>
  <c r="AD564" i="1"/>
  <c r="AD788" i="1"/>
  <c r="AD863" i="1"/>
  <c r="AD190" i="1"/>
  <c r="AD839" i="1"/>
  <c r="AD784" i="1"/>
  <c r="AD800" i="1"/>
  <c r="AD775" i="1"/>
  <c r="AD753" i="1"/>
  <c r="AD654" i="1"/>
  <c r="AD694" i="1"/>
  <c r="AD818" i="1"/>
  <c r="AD682" i="1"/>
  <c r="AD773" i="1"/>
  <c r="AD876" i="1"/>
  <c r="AD791" i="1"/>
  <c r="AD794" i="1"/>
  <c r="AD683" i="1"/>
  <c r="AD627" i="1"/>
  <c r="AD822" i="1"/>
  <c r="AD521" i="1"/>
  <c r="AD807" i="1"/>
  <c r="AD621" i="1"/>
  <c r="AD636" i="1"/>
  <c r="AD769" i="1"/>
  <c r="AD857" i="1"/>
  <c r="AD828" i="1"/>
  <c r="AD733" i="1"/>
  <c r="AD601" i="1"/>
  <c r="AD116" i="1"/>
  <c r="AD856" i="1"/>
  <c r="AD344" i="1"/>
  <c r="AD890" i="1"/>
  <c r="AD675" i="1"/>
  <c r="AD787" i="1"/>
  <c r="AD825" i="1"/>
  <c r="AD679" i="1"/>
  <c r="AD861" i="1"/>
  <c r="AD723" i="1"/>
  <c r="AD321" i="1"/>
  <c r="AD711" i="1"/>
  <c r="AD732" i="1"/>
  <c r="AD874" i="1"/>
  <c r="AD651" i="1"/>
  <c r="AD858" i="1"/>
  <c r="AD752" i="1"/>
  <c r="AD867" i="1"/>
  <c r="AD848" i="1"/>
  <c r="AD544" i="1"/>
  <c r="AD749" i="1"/>
  <c r="AD495" i="1"/>
  <c r="AD485" i="1"/>
  <c r="AD551" i="1"/>
  <c r="AD878" i="1"/>
  <c r="AD539" i="1"/>
  <c r="AD805" i="1"/>
  <c r="AD552" i="1"/>
  <c r="AD802" i="1"/>
  <c r="AD345" i="1"/>
  <c r="AD536" i="1"/>
  <c r="AD786" i="1"/>
  <c r="AD850" i="1"/>
  <c r="AD603" i="1"/>
  <c r="AD509" i="1"/>
  <c r="AD834" i="1"/>
  <c r="AD798" i="1"/>
  <c r="AD889" i="1"/>
  <c r="AD605" i="1"/>
  <c r="AD742" i="1"/>
  <c r="AD662" i="1"/>
  <c r="AD871" i="1"/>
  <c r="AD840" i="1"/>
  <c r="AD893" i="1"/>
  <c r="AD661" i="1"/>
  <c r="AD838" i="1"/>
  <c r="AD875" i="1"/>
  <c r="AD873" i="1"/>
  <c r="AD847" i="1"/>
  <c r="AD872" i="1"/>
  <c r="AD687" i="1"/>
  <c r="AD599" i="1"/>
  <c r="AD782" i="1"/>
  <c r="AD884" i="1"/>
  <c r="AD789" i="1"/>
  <c r="AD888" i="1"/>
  <c r="AD783" i="1"/>
  <c r="AD704" i="1"/>
  <c r="AD866" i="1"/>
  <c r="AD882" i="1"/>
  <c r="AD836" i="1"/>
  <c r="AD883" i="1"/>
  <c r="AD886" i="1"/>
  <c r="AD860" i="1"/>
  <c r="AD885" i="1"/>
  <c r="AD843" i="1"/>
  <c r="AD891" i="1"/>
  <c r="AD881" i="1"/>
  <c r="AD666" i="1"/>
  <c r="AD793" i="1"/>
  <c r="AD810" i="1"/>
  <c r="AD624" i="1"/>
  <c r="AD747" i="1"/>
  <c r="AD895" i="1"/>
  <c r="AD870" i="1"/>
  <c r="AD853" i="1"/>
  <c r="AD880" i="1"/>
  <c r="AD887" i="1"/>
  <c r="AD894" i="1"/>
  <c r="AD896" i="1"/>
  <c r="AD892" i="1"/>
  <c r="AB2" i="1"/>
  <c r="AB6" i="1"/>
  <c r="AB3" i="1"/>
  <c r="AB4" i="1"/>
  <c r="AB384" i="1"/>
  <c r="AB73" i="1"/>
  <c r="AB20" i="1"/>
  <c r="AB35" i="1"/>
  <c r="AB113" i="1"/>
  <c r="AB25" i="1"/>
  <c r="AB52" i="1"/>
  <c r="AB62" i="1"/>
  <c r="AB125" i="1"/>
  <c r="AB5" i="1"/>
  <c r="AB31" i="1"/>
  <c r="AB69" i="1"/>
  <c r="AB7" i="1"/>
  <c r="AB75" i="1"/>
  <c r="AB49" i="1"/>
  <c r="AB435" i="1"/>
  <c r="AB22" i="1"/>
  <c r="AB37" i="1"/>
  <c r="AB23" i="1"/>
  <c r="AB89" i="1"/>
  <c r="AB11" i="1"/>
  <c r="AB56" i="1"/>
  <c r="AB29" i="1"/>
  <c r="AB8" i="1"/>
  <c r="AB210" i="1"/>
  <c r="AB94" i="1"/>
  <c r="AB558" i="1"/>
  <c r="AB198" i="1"/>
  <c r="AB10" i="1"/>
  <c r="AB74" i="1"/>
  <c r="AB117" i="1"/>
  <c r="AB86" i="1"/>
  <c r="AB455" i="1"/>
  <c r="AB768" i="1"/>
  <c r="AB41" i="1"/>
  <c r="AB70" i="1"/>
  <c r="AB98" i="1"/>
  <c r="AB142" i="1"/>
  <c r="AB104" i="1"/>
  <c r="AB107" i="1"/>
  <c r="AB237" i="1"/>
  <c r="AB13" i="1"/>
  <c r="AB352" i="1"/>
  <c r="AB261" i="1"/>
  <c r="AB58" i="1"/>
  <c r="AB60" i="1"/>
  <c r="AB71" i="1"/>
  <c r="AB28" i="1"/>
  <c r="AB231" i="1"/>
  <c r="AB426" i="1"/>
  <c r="AB167" i="1"/>
  <c r="AB291" i="1"/>
  <c r="AB184" i="1"/>
  <c r="AB322" i="1"/>
  <c r="AB326" i="1"/>
  <c r="AB27" i="1"/>
  <c r="AB50" i="1"/>
  <c r="AB17" i="1"/>
  <c r="AB189" i="1"/>
  <c r="AB123" i="1"/>
  <c r="AB160" i="1"/>
  <c r="AB80" i="1"/>
  <c r="AB24" i="1"/>
  <c r="AB19" i="1"/>
  <c r="AB33" i="1"/>
  <c r="AB84" i="1"/>
  <c r="AB14" i="1"/>
  <c r="AB61" i="1"/>
  <c r="AB15" i="1"/>
  <c r="AB214" i="1"/>
  <c r="AB18" i="1"/>
  <c r="AB114" i="1"/>
  <c r="AB40" i="1"/>
  <c r="AB284" i="1"/>
  <c r="AB79" i="1"/>
  <c r="AB81" i="1"/>
  <c r="AB44" i="1"/>
  <c r="AB90" i="1"/>
  <c r="AB286" i="1"/>
  <c r="AB406" i="1"/>
  <c r="AB195" i="1"/>
  <c r="AB138" i="1"/>
  <c r="AB514" i="1"/>
  <c r="AB203" i="1"/>
  <c r="AB251" i="1"/>
  <c r="AB133" i="1"/>
  <c r="AB417" i="1"/>
  <c r="AB178" i="1"/>
  <c r="AB158" i="1"/>
  <c r="AB252" i="1"/>
  <c r="AB380" i="1"/>
  <c r="AB121" i="1"/>
  <c r="AB232" i="1"/>
  <c r="AB30" i="1"/>
  <c r="AB141" i="1"/>
  <c r="AB132" i="1"/>
  <c r="AB67" i="1"/>
  <c r="AB575" i="1"/>
  <c r="AB419" i="1"/>
  <c r="AB374" i="1"/>
  <c r="AB163" i="1"/>
  <c r="AB108" i="1"/>
  <c r="AB240" i="1"/>
  <c r="AB32" i="1"/>
  <c r="AB135" i="1"/>
  <c r="AB152" i="1"/>
  <c r="AB136" i="1"/>
  <c r="AB55" i="1"/>
  <c r="AB592" i="1"/>
  <c r="AB268" i="1"/>
  <c r="AB388" i="1"/>
  <c r="AB217" i="1"/>
  <c r="AB314" i="1"/>
  <c r="AB110" i="1"/>
  <c r="AB100" i="1"/>
  <c r="AB681" i="1"/>
  <c r="AB201" i="1"/>
  <c r="AB87" i="1"/>
  <c r="AB45" i="1"/>
  <c r="AB496" i="1"/>
  <c r="AB143" i="1"/>
  <c r="AB21" i="1"/>
  <c r="AB218" i="1"/>
  <c r="AB66" i="1"/>
  <c r="AB629" i="1"/>
  <c r="AB486" i="1"/>
  <c r="AB185" i="1"/>
  <c r="AB236" i="1"/>
  <c r="AB317" i="1"/>
  <c r="AB137" i="1"/>
  <c r="AB197" i="1"/>
  <c r="AB233" i="1"/>
  <c r="AB272" i="1"/>
  <c r="AB359" i="1"/>
  <c r="AB191" i="1"/>
  <c r="AB129" i="1"/>
  <c r="AB140" i="1"/>
  <c r="AB9" i="1"/>
  <c r="AB690" i="1"/>
  <c r="AB338" i="1"/>
  <c r="AB799" i="1"/>
  <c r="AB306" i="1"/>
  <c r="AB411" i="1"/>
  <c r="AB106" i="1"/>
  <c r="AB308" i="1"/>
  <c r="AB248" i="1"/>
  <c r="AB717" i="1"/>
  <c r="AB478" i="1"/>
  <c r="AB164" i="1"/>
  <c r="AB151" i="1"/>
  <c r="AB174" i="1"/>
  <c r="AB634" i="1"/>
  <c r="AB287" i="1"/>
  <c r="AB390" i="1"/>
  <c r="AB148" i="1"/>
  <c r="AB144" i="1"/>
  <c r="AB511" i="1"/>
  <c r="AB441" i="1"/>
  <c r="AB405" i="1"/>
  <c r="AB270" i="1"/>
  <c r="AB422" i="1"/>
  <c r="AB309" i="1"/>
  <c r="AB294" i="1"/>
  <c r="AB241" i="1"/>
  <c r="AB43" i="1"/>
  <c r="AB300" i="1"/>
  <c r="AB447" i="1"/>
  <c r="AB64" i="1"/>
  <c r="AB39" i="1"/>
  <c r="AB327" i="1"/>
  <c r="AB430" i="1"/>
  <c r="AB126" i="1"/>
  <c r="AB122" i="1"/>
  <c r="AB228" i="1"/>
  <c r="AB103" i="1"/>
  <c r="AB547" i="1"/>
  <c r="AB46" i="1"/>
  <c r="AB206" i="1"/>
  <c r="AB177" i="1"/>
  <c r="AB325" i="1"/>
  <c r="AB171" i="1"/>
  <c r="AB445" i="1"/>
  <c r="AB436" i="1"/>
  <c r="AB437" i="1"/>
  <c r="AB413" i="1"/>
  <c r="AB54" i="1"/>
  <c r="AB134" i="1"/>
  <c r="AB713" i="1"/>
  <c r="AB254" i="1"/>
  <c r="AB226" i="1"/>
  <c r="AB77" i="1"/>
  <c r="AB299" i="1"/>
  <c r="AB42" i="1"/>
  <c r="AB332" i="1"/>
  <c r="AB34" i="1"/>
  <c r="AB112" i="1"/>
  <c r="AB207" i="1"/>
  <c r="AB342" i="1"/>
  <c r="AB26" i="1"/>
  <c r="AB416" i="1"/>
  <c r="AB127" i="1"/>
  <c r="AB256" i="1"/>
  <c r="AB109" i="1"/>
  <c r="AB212" i="1"/>
  <c r="AB161" i="1"/>
  <c r="AB540" i="1"/>
  <c r="AB181" i="1"/>
  <c r="AB186" i="1"/>
  <c r="AB363" i="1"/>
  <c r="AB223" i="1"/>
  <c r="AB72" i="1"/>
  <c r="AB343" i="1"/>
  <c r="AB460" i="1"/>
  <c r="AB490" i="1"/>
  <c r="AB274" i="1"/>
  <c r="AB362" i="1"/>
  <c r="AB196" i="1"/>
  <c r="AB215" i="1"/>
  <c r="AB470" i="1"/>
  <c r="AB36" i="1"/>
  <c r="AB396" i="1"/>
  <c r="AB476" i="1"/>
  <c r="AB187" i="1"/>
  <c r="AB302" i="1"/>
  <c r="AB154" i="1"/>
  <c r="AB545" i="1"/>
  <c r="AB145" i="1"/>
  <c r="AB224" i="1"/>
  <c r="AB99" i="1"/>
  <c r="AB213" i="1"/>
  <c r="AB209" i="1"/>
  <c r="AB173" i="1"/>
  <c r="AB57" i="1"/>
  <c r="AB532" i="1"/>
  <c r="AB202" i="1"/>
  <c r="AB157" i="1"/>
  <c r="AB95" i="1"/>
  <c r="AB315" i="1"/>
  <c r="AB169" i="1"/>
  <c r="AB501" i="1"/>
  <c r="AB316" i="1"/>
  <c r="AB280" i="1"/>
  <c r="AB146" i="1"/>
  <c r="AB453" i="1"/>
  <c r="AB311" i="1"/>
  <c r="AB149" i="1"/>
  <c r="AB320" i="1"/>
  <c r="AB609" i="1"/>
  <c r="AB255" i="1"/>
  <c r="AB225" i="1"/>
  <c r="AB12" i="1"/>
  <c r="AB449" i="1"/>
  <c r="AB399" i="1"/>
  <c r="AB473" i="1"/>
  <c r="AB527" i="1"/>
  <c r="AB265" i="1"/>
  <c r="AB211" i="1"/>
  <c r="AB439" i="1"/>
  <c r="AB51" i="1"/>
  <c r="AB467" i="1"/>
  <c r="AB155" i="1"/>
  <c r="AB235" i="1"/>
  <c r="AB854" i="1"/>
  <c r="AB507" i="1"/>
  <c r="AB182" i="1"/>
  <c r="AB724" i="1"/>
  <c r="AB319" i="1"/>
  <c r="AB646" i="1"/>
  <c r="AB111" i="1"/>
  <c r="AB524" i="1"/>
  <c r="AB159" i="1"/>
  <c r="AB243" i="1"/>
  <c r="AB48" i="1"/>
  <c r="AB431" i="1"/>
  <c r="AB398" i="1"/>
  <c r="AB53" i="1"/>
  <c r="AB341" i="1"/>
  <c r="AB65" i="1"/>
  <c r="AB367" i="1"/>
  <c r="AB404" i="1"/>
  <c r="AB204" i="1"/>
  <c r="AB349" i="1"/>
  <c r="AB179" i="1"/>
  <c r="AB425" i="1"/>
  <c r="AB162" i="1"/>
  <c r="AB503" i="1"/>
  <c r="AB295" i="1"/>
  <c r="AB461" i="1"/>
  <c r="AB38" i="1"/>
  <c r="AB253" i="1"/>
  <c r="AB234" i="1"/>
  <c r="AB471" i="1"/>
  <c r="AB440" i="1"/>
  <c r="AB446" i="1"/>
  <c r="AB130" i="1"/>
  <c r="AB193" i="1"/>
  <c r="AB452" i="1"/>
  <c r="AB153" i="1"/>
  <c r="AB47" i="1"/>
  <c r="AB639" i="1"/>
  <c r="AB305" i="1"/>
  <c r="AB522" i="1"/>
  <c r="AB554" i="1"/>
  <c r="AB645" i="1"/>
  <c r="AB273" i="1"/>
  <c r="AB608" i="1"/>
  <c r="AB428" i="1"/>
  <c r="AB614" i="1"/>
  <c r="AB423" i="1"/>
  <c r="AB563" i="1"/>
  <c r="AB573" i="1"/>
  <c r="AB408" i="1"/>
  <c r="AB337" i="1"/>
  <c r="AB625" i="1"/>
  <c r="AB156" i="1"/>
  <c r="AB230" i="1"/>
  <c r="AB391" i="1"/>
  <c r="AB290" i="1"/>
  <c r="AB516" i="1"/>
  <c r="AB379" i="1"/>
  <c r="AB505" i="1"/>
  <c r="AB655" i="1"/>
  <c r="AB676" i="1"/>
  <c r="AB450" i="1"/>
  <c r="AB192" i="1"/>
  <c r="AB200" i="1"/>
  <c r="AB506" i="1"/>
  <c r="AB115" i="1"/>
  <c r="AB806" i="1"/>
  <c r="AB357" i="1"/>
  <c r="AB475" i="1"/>
  <c r="AB482" i="1"/>
  <c r="AB481" i="1"/>
  <c r="AB16" i="1"/>
  <c r="AB208" i="1"/>
  <c r="AB59" i="1"/>
  <c r="AB355" i="1"/>
  <c r="AB427" i="1"/>
  <c r="AB492" i="1"/>
  <c r="AB175" i="1"/>
  <c r="AB851" i="1"/>
  <c r="AB283" i="1"/>
  <c r="AB93" i="1"/>
  <c r="AB809" i="1"/>
  <c r="AB484" i="1"/>
  <c r="AB669" i="1"/>
  <c r="AB581" i="1"/>
  <c r="AB560" i="1"/>
  <c r="AB278" i="1"/>
  <c r="AB183" i="1"/>
  <c r="AB329" i="1"/>
  <c r="AB631" i="1"/>
  <c r="AB756" i="1"/>
  <c r="AB633" i="1"/>
  <c r="AB377" i="1"/>
  <c r="AB188" i="1"/>
  <c r="AB837" i="1"/>
  <c r="AB600" i="1"/>
  <c r="AB68" i="1"/>
  <c r="AB520" i="1"/>
  <c r="AB706" i="1"/>
  <c r="AB393" i="1"/>
  <c r="AB420" i="1"/>
  <c r="AB582" i="1"/>
  <c r="AB513" i="1"/>
  <c r="AB865" i="1"/>
  <c r="AB776" i="1"/>
  <c r="AB590" i="1"/>
  <c r="AB454" i="1"/>
  <c r="AB591" i="1"/>
  <c r="AB583" i="1"/>
  <c r="AB480" i="1"/>
  <c r="AB580" i="1"/>
  <c r="AB574" i="1"/>
  <c r="AB571" i="1"/>
  <c r="AB258" i="1"/>
  <c r="AB442" i="1"/>
  <c r="AB383" i="1"/>
  <c r="AB804" i="1"/>
  <c r="AB725" i="1"/>
  <c r="AB76" i="1"/>
  <c r="AB664" i="1"/>
  <c r="AB602" i="1"/>
  <c r="AB276" i="1"/>
  <c r="AB820" i="1"/>
  <c r="AB412" i="1"/>
  <c r="AB483" i="1"/>
  <c r="AB373" i="1"/>
  <c r="AB293" i="1"/>
  <c r="AB517" i="1"/>
  <c r="AB421" i="1"/>
  <c r="AB297" i="1"/>
  <c r="AB229" i="1"/>
  <c r="AB245" i="1"/>
  <c r="AB285" i="1"/>
  <c r="AB298" i="1"/>
  <c r="AB653" i="1"/>
  <c r="AB264" i="1"/>
  <c r="AB221" i="1"/>
  <c r="AB566" i="1"/>
  <c r="AB491" i="1"/>
  <c r="AB479" i="1"/>
  <c r="AB472" i="1"/>
  <c r="AB497" i="1"/>
  <c r="AB165" i="1"/>
  <c r="AB250" i="1"/>
  <c r="AB102" i="1"/>
  <c r="AB266" i="1"/>
  <c r="AB402" i="1"/>
  <c r="AB279" i="1"/>
  <c r="AB500" i="1"/>
  <c r="AB238" i="1"/>
  <c r="AB281" i="1"/>
  <c r="AB85" i="1"/>
  <c r="AB63" i="1"/>
  <c r="AB597" i="1"/>
  <c r="AB244" i="1"/>
  <c r="AB318" i="1"/>
  <c r="AB150" i="1"/>
  <c r="AB242" i="1"/>
  <c r="AB407" i="1"/>
  <c r="AB97" i="1"/>
  <c r="AB824" i="1"/>
  <c r="AB168" i="1"/>
  <c r="AB842" i="1"/>
  <c r="AB289" i="1"/>
  <c r="AB728" i="1"/>
  <c r="AB88" i="1"/>
  <c r="AB489" i="1"/>
  <c r="AB216" i="1"/>
  <c r="AB227" i="1"/>
  <c r="AB610" i="1"/>
  <c r="AB617" i="1"/>
  <c r="AB611" i="1"/>
  <c r="AB288" i="1"/>
  <c r="AB444" i="1"/>
  <c r="AB303" i="1"/>
  <c r="AB78" i="1"/>
  <c r="AB616" i="1"/>
  <c r="AB844" i="1"/>
  <c r="AB220" i="1"/>
  <c r="AB219" i="1"/>
  <c r="AB438" i="1"/>
  <c r="AB239" i="1"/>
  <c r="AB770" i="1"/>
  <c r="AB567" i="1"/>
  <c r="AB529" i="1"/>
  <c r="AB128" i="1"/>
  <c r="AB370" i="1"/>
  <c r="AB82" i="1"/>
  <c r="AB696" i="1"/>
  <c r="AB612" i="1"/>
  <c r="AB508" i="1"/>
  <c r="AB340" i="1"/>
  <c r="AB647" i="1"/>
  <c r="AB323" i="1"/>
  <c r="AB512" i="1"/>
  <c r="AB301" i="1"/>
  <c r="AB688" i="1"/>
  <c r="AB83" i="1"/>
  <c r="AB570" i="1"/>
  <c r="AB626" i="1"/>
  <c r="AB578" i="1"/>
  <c r="AB292" i="1"/>
  <c r="AB568" i="1"/>
  <c r="AB658" i="1"/>
  <c r="AB635" i="1"/>
  <c r="AB96" i="1"/>
  <c r="AB515" i="1"/>
  <c r="AB519" i="1"/>
  <c r="AB741" i="1"/>
  <c r="AB650" i="1"/>
  <c r="AB576" i="1"/>
  <c r="AB593" i="1"/>
  <c r="AB410" i="1"/>
  <c r="AB260" i="1"/>
  <c r="AB247" i="1"/>
  <c r="AB557" i="1"/>
  <c r="AB259" i="1"/>
  <c r="AB101" i="1"/>
  <c r="AB358" i="1"/>
  <c r="AB644" i="1"/>
  <c r="AB361" i="1"/>
  <c r="AB401" i="1"/>
  <c r="AB205" i="1"/>
  <c r="AB792" i="1"/>
  <c r="AB849" i="1"/>
  <c r="AB262" i="1"/>
  <c r="AB715" i="1"/>
  <c r="AB267" i="1"/>
  <c r="AB105" i="1"/>
  <c r="AB429" i="1"/>
  <c r="AB170" i="1"/>
  <c r="AB415" i="1"/>
  <c r="AB353" i="1"/>
  <c r="AB91" i="1"/>
  <c r="AB92" i="1"/>
  <c r="AB312" i="1"/>
  <c r="AB354" i="1"/>
  <c r="AB830" i="1"/>
  <c r="AB296" i="1"/>
  <c r="AB282" i="1"/>
  <c r="AB324" i="1"/>
  <c r="AB348" i="1"/>
  <c r="AB726" i="1"/>
  <c r="AB813" i="1"/>
  <c r="AB585" i="1"/>
  <c r="AB465" i="1"/>
  <c r="AB118" i="1"/>
  <c r="AB222" i="1"/>
  <c r="AB542" i="1"/>
  <c r="AB565" i="1"/>
  <c r="AB778" i="1"/>
  <c r="AB864" i="1"/>
  <c r="AB659" i="1"/>
  <c r="AB698" i="1"/>
  <c r="AB477" i="1"/>
  <c r="AB331" i="1"/>
  <c r="AB587" i="1"/>
  <c r="AB719" i="1"/>
  <c r="AB414" i="1"/>
  <c r="AB180" i="1"/>
  <c r="AB670" i="1"/>
  <c r="AB335" i="1"/>
  <c r="AB307" i="1"/>
  <c r="AB708" i="1"/>
  <c r="AB531" i="1"/>
  <c r="AB832" i="1"/>
  <c r="AB199" i="1"/>
  <c r="AB537" i="1"/>
  <c r="AB530" i="1"/>
  <c r="AB457" i="1"/>
  <c r="AB389" i="1"/>
  <c r="AB744" i="1"/>
  <c r="AB721" i="1"/>
  <c r="AB656" i="1"/>
  <c r="AB685" i="1"/>
  <c r="AB463" i="1"/>
  <c r="AB550" i="1"/>
  <c r="AB474" i="1"/>
  <c r="AB339" i="1"/>
  <c r="AB246" i="1"/>
  <c r="AB385" i="1"/>
  <c r="AB641" i="1"/>
  <c r="AB271" i="1"/>
  <c r="AB797" i="1"/>
  <c r="AB120" i="1"/>
  <c r="AB538" i="1"/>
  <c r="AB494" i="1"/>
  <c r="AB598" i="1"/>
  <c r="AB433" i="1"/>
  <c r="AB652" i="1"/>
  <c r="AB637" i="1"/>
  <c r="AB692" i="1"/>
  <c r="AB119" i="1"/>
  <c r="AB464" i="1"/>
  <c r="AB249" i="1"/>
  <c r="AB376" i="1"/>
  <c r="AB499" i="1"/>
  <c r="AB365" i="1"/>
  <c r="AB561" i="1"/>
  <c r="AB330" i="1"/>
  <c r="AB504" i="1"/>
  <c r="AB841" i="1"/>
  <c r="AB737" i="1"/>
  <c r="AB703" i="1"/>
  <c r="AB632" i="1"/>
  <c r="AB877" i="1"/>
  <c r="AB672" i="1"/>
  <c r="AB777" i="1"/>
  <c r="AB781" i="1"/>
  <c r="AB579" i="1"/>
  <c r="AB541" i="1"/>
  <c r="AB269" i="1"/>
  <c r="AB705" i="1"/>
  <c r="AB607" i="1"/>
  <c r="AB535" i="1"/>
  <c r="AB498" i="1"/>
  <c r="AB371" i="1"/>
  <c r="AB369" i="1"/>
  <c r="AB432" i="1"/>
  <c r="AB347" i="1"/>
  <c r="AB596" i="1"/>
  <c r="AB424" i="1"/>
  <c r="AB546" i="1"/>
  <c r="AB623" i="1"/>
  <c r="AB493" i="1"/>
  <c r="AB166" i="1"/>
  <c r="AB451" i="1"/>
  <c r="AB707" i="1"/>
  <c r="AB835" i="1"/>
  <c r="AB815" i="1"/>
  <c r="AB350" i="1"/>
  <c r="AB594" i="1"/>
  <c r="AB751" i="1"/>
  <c r="AB796" i="1"/>
  <c r="AB304" i="1"/>
  <c r="AB366" i="1"/>
  <c r="AB510" i="1"/>
  <c r="AB356" i="1"/>
  <c r="AB738" i="1"/>
  <c r="AB855" i="1"/>
  <c r="AB699" i="1"/>
  <c r="AB556" i="1"/>
  <c r="AB812" i="1"/>
  <c r="AB448" i="1"/>
  <c r="AB466" i="1"/>
  <c r="AB720" i="1"/>
  <c r="AB548" i="1"/>
  <c r="AB684" i="1"/>
  <c r="AB257" i="1"/>
  <c r="AB613" i="1"/>
  <c r="AB434" i="1"/>
  <c r="AB131" i="1"/>
  <c r="AB275" i="1"/>
  <c r="AB780" i="1"/>
  <c r="AB458" i="1"/>
  <c r="AB734" i="1"/>
  <c r="AB755" i="1"/>
  <c r="AB569" i="1"/>
  <c r="AB584" i="1"/>
  <c r="AB381" i="1"/>
  <c r="AB761" i="1"/>
  <c r="AB382" i="1"/>
  <c r="AB403" i="1"/>
  <c r="AB334" i="1"/>
  <c r="AB823" i="1"/>
  <c r="AB487" i="1"/>
  <c r="AB765" i="1"/>
  <c r="AB418" i="1"/>
  <c r="AB693" i="1"/>
  <c r="AB525" i="1"/>
  <c r="AB808" i="1"/>
  <c r="AB754" i="1"/>
  <c r="AB774" i="1"/>
  <c r="AB680" i="1"/>
  <c r="AB640" i="1"/>
  <c r="AB577" i="1"/>
  <c r="AB671" i="1"/>
  <c r="AB549" i="1"/>
  <c r="AB468" i="1"/>
  <c r="AB757" i="1"/>
  <c r="AB523" i="1"/>
  <c r="AB147" i="1"/>
  <c r="AB665" i="1"/>
  <c r="AB852" i="1"/>
  <c r="AB409" i="1"/>
  <c r="AB139" i="1"/>
  <c r="AB729" i="1"/>
  <c r="AB310" i="1"/>
  <c r="AB695" i="1"/>
  <c r="AB668" i="1"/>
  <c r="AB572" i="1"/>
  <c r="AB559" i="1"/>
  <c r="AB562" i="1"/>
  <c r="AB488" i="1"/>
  <c r="AB845" i="1"/>
  <c r="AB821" i="1"/>
  <c r="AB740" i="1"/>
  <c r="AB691" i="1"/>
  <c r="AB375" i="1"/>
  <c r="AB313" i="1"/>
  <c r="AB736" i="1"/>
  <c r="AB528" i="1"/>
  <c r="AB710" i="1"/>
  <c r="AB779" i="1"/>
  <c r="AB829" i="1"/>
  <c r="AB588" i="1"/>
  <c r="AB595" i="1"/>
  <c r="AB638" i="1"/>
  <c r="AB378" i="1"/>
  <c r="AB762" i="1"/>
  <c r="AB879" i="1"/>
  <c r="AB759" i="1"/>
  <c r="AB333" i="1"/>
  <c r="AB172" i="1"/>
  <c r="AB718" i="1"/>
  <c r="AB869" i="1"/>
  <c r="AB763" i="1"/>
  <c r="AB819" i="1"/>
  <c r="AB387" i="1"/>
  <c r="AB657" i="1"/>
  <c r="AB831" i="1"/>
  <c r="AB743" i="1"/>
  <c r="AB456" i="1"/>
  <c r="AB124" i="1"/>
  <c r="AB336" i="1"/>
  <c r="AB386" i="1"/>
  <c r="AB176" i="1"/>
  <c r="AB697" i="1"/>
  <c r="AB730" i="1"/>
  <c r="AB346" i="1"/>
  <c r="AB620" i="1"/>
  <c r="AB351" i="1"/>
  <c r="AB674" i="1"/>
  <c r="AB392" i="1"/>
  <c r="AB328" i="1"/>
  <c r="AB277" i="1"/>
  <c r="AB526" i="1"/>
  <c r="AB826" i="1"/>
  <c r="AB702" i="1"/>
  <c r="AB368" i="1"/>
  <c r="AB727" i="1"/>
  <c r="AB642" i="1"/>
  <c r="AB606" i="1"/>
  <c r="AB372" i="1"/>
  <c r="AB364" i="1"/>
  <c r="AB827" i="1"/>
  <c r="AB459" i="1"/>
  <c r="AB814" i="1"/>
  <c r="AB628" i="1"/>
  <c r="AB667" i="1"/>
  <c r="AB731" i="1"/>
  <c r="AB766" i="1"/>
  <c r="AB801" i="1"/>
  <c r="AB443" i="1"/>
  <c r="AB663" i="1"/>
  <c r="AB615" i="1"/>
  <c r="AB746" i="1"/>
  <c r="AB678" i="1"/>
  <c r="AB618" i="1"/>
  <c r="AB750" i="1"/>
  <c r="AB790" i="1"/>
  <c r="AB360" i="1"/>
  <c r="AB263" i="1"/>
  <c r="AB673" i="1"/>
  <c r="AB677" i="1"/>
  <c r="AB748" i="1"/>
  <c r="AB722" i="1"/>
  <c r="AB649" i="1"/>
  <c r="AB811" i="1"/>
  <c r="AB589" i="1"/>
  <c r="AB643" i="1"/>
  <c r="AB785" i="1"/>
  <c r="AB709" i="1"/>
  <c r="AB534" i="1"/>
  <c r="AB686" i="1"/>
  <c r="AB586" i="1"/>
  <c r="AB518" i="1"/>
  <c r="AB760" i="1"/>
  <c r="AB701" i="1"/>
  <c r="AB846" i="1"/>
  <c r="AB859" i="1"/>
  <c r="AB816" i="1"/>
  <c r="AB194" i="1"/>
  <c r="AB604" i="1"/>
  <c r="AB745" i="1"/>
  <c r="AB395" i="1"/>
  <c r="AB400" i="1"/>
  <c r="AB712" i="1"/>
  <c r="AB502" i="1"/>
  <c r="AB735" i="1"/>
  <c r="AB462" i="1"/>
  <c r="AB771" i="1"/>
  <c r="AB795" i="1"/>
  <c r="AB817" i="1"/>
  <c r="AB716" i="1"/>
  <c r="AB739" i="1"/>
  <c r="AB660" i="1"/>
  <c r="AB533" i="1"/>
  <c r="AB689" i="1"/>
  <c r="AB397" i="1"/>
  <c r="AB700" i="1"/>
  <c r="AB772" i="1"/>
  <c r="AB767" i="1"/>
  <c r="AB555" i="1"/>
  <c r="AB394" i="1"/>
  <c r="AB868" i="1"/>
  <c r="AB543" i="1"/>
  <c r="AB553" i="1"/>
  <c r="AB469" i="1"/>
  <c r="AB630" i="1"/>
  <c r="AB714" i="1"/>
  <c r="AB648" i="1"/>
  <c r="AB833" i="1"/>
  <c r="AB803" i="1"/>
  <c r="AB622" i="1"/>
  <c r="AB764" i="1"/>
  <c r="AB619" i="1"/>
  <c r="AB758" i="1"/>
  <c r="AB862" i="1"/>
  <c r="AB564" i="1"/>
  <c r="AB788" i="1"/>
  <c r="AB863" i="1"/>
  <c r="AB190" i="1"/>
  <c r="AB839" i="1"/>
  <c r="AB784" i="1"/>
  <c r="AB800" i="1"/>
  <c r="AB775" i="1"/>
  <c r="AB753" i="1"/>
  <c r="AB654" i="1"/>
  <c r="AB694" i="1"/>
  <c r="AB818" i="1"/>
  <c r="AB682" i="1"/>
  <c r="AB773" i="1"/>
  <c r="AB876" i="1"/>
  <c r="AB791" i="1"/>
  <c r="AB794" i="1"/>
  <c r="AB683" i="1"/>
  <c r="AB627" i="1"/>
  <c r="AB822" i="1"/>
  <c r="AB521" i="1"/>
  <c r="AB807" i="1"/>
  <c r="AB621" i="1"/>
  <c r="AB636" i="1"/>
  <c r="AB769" i="1"/>
  <c r="AB857" i="1"/>
  <c r="AB828" i="1"/>
  <c r="AB733" i="1"/>
  <c r="AB601" i="1"/>
  <c r="AB116" i="1"/>
  <c r="AB856" i="1"/>
  <c r="AB344" i="1"/>
  <c r="AB890" i="1"/>
  <c r="AB675" i="1"/>
  <c r="AB787" i="1"/>
  <c r="AB825" i="1"/>
  <c r="AB679" i="1"/>
  <c r="AB861" i="1"/>
  <c r="AB723" i="1"/>
  <c r="AB321" i="1"/>
  <c r="AB711" i="1"/>
  <c r="AB732" i="1"/>
  <c r="AB874" i="1"/>
  <c r="AB651" i="1"/>
  <c r="AB858" i="1"/>
  <c r="AB752" i="1"/>
  <c r="AB867" i="1"/>
  <c r="AB848" i="1"/>
  <c r="AB544" i="1"/>
  <c r="AB749" i="1"/>
  <c r="AB495" i="1"/>
  <c r="AB485" i="1"/>
  <c r="AB551" i="1"/>
  <c r="AB878" i="1"/>
  <c r="AB539" i="1"/>
  <c r="AB805" i="1"/>
  <c r="AB552" i="1"/>
  <c r="AB802" i="1"/>
  <c r="AB345" i="1"/>
  <c r="AB536" i="1"/>
  <c r="AB786" i="1"/>
  <c r="AB850" i="1"/>
  <c r="AB603" i="1"/>
  <c r="AB509" i="1"/>
  <c r="AB834" i="1"/>
  <c r="AB798" i="1"/>
  <c r="AB889" i="1"/>
  <c r="AB605" i="1"/>
  <c r="AB742" i="1"/>
  <c r="AB662" i="1"/>
  <c r="AB871" i="1"/>
  <c r="AB840" i="1"/>
  <c r="AB893" i="1"/>
  <c r="AB661" i="1"/>
  <c r="AB838" i="1"/>
  <c r="AB875" i="1"/>
  <c r="AB873" i="1"/>
  <c r="AB847" i="1"/>
  <c r="AB872" i="1"/>
  <c r="AB687" i="1"/>
  <c r="AB599" i="1"/>
  <c r="AB782" i="1"/>
  <c r="AB884" i="1"/>
  <c r="AB789" i="1"/>
  <c r="AB888" i="1"/>
  <c r="AB783" i="1"/>
  <c r="AB704" i="1"/>
  <c r="AB866" i="1"/>
  <c r="AB882" i="1"/>
  <c r="AB836" i="1"/>
  <c r="AB883" i="1"/>
  <c r="AB886" i="1"/>
  <c r="AB860" i="1"/>
  <c r="AB885" i="1"/>
  <c r="AB843" i="1"/>
  <c r="AB891" i="1"/>
  <c r="AB881" i="1"/>
  <c r="AB666" i="1"/>
  <c r="AB793" i="1"/>
  <c r="AB810" i="1"/>
  <c r="AB624" i="1"/>
  <c r="AB747" i="1"/>
  <c r="AB895" i="1"/>
  <c r="AB870" i="1"/>
  <c r="AB853" i="1"/>
  <c r="AB880" i="1"/>
  <c r="AB887" i="1"/>
  <c r="AB894" i="1"/>
  <c r="AB896" i="1"/>
  <c r="AB892" i="1"/>
  <c r="Z2" i="1"/>
  <c r="Z6" i="1"/>
  <c r="Z3" i="1"/>
  <c r="Z4" i="1"/>
  <c r="Z384" i="1"/>
  <c r="Z73" i="1"/>
  <c r="Z20" i="1"/>
  <c r="Z35" i="1"/>
  <c r="Z113" i="1"/>
  <c r="Z25" i="1"/>
  <c r="Z52" i="1"/>
  <c r="Z62" i="1"/>
  <c r="Z125" i="1"/>
  <c r="Z5" i="1"/>
  <c r="Z31" i="1"/>
  <c r="Z69" i="1"/>
  <c r="Z7" i="1"/>
  <c r="Z75" i="1"/>
  <c r="Z49" i="1"/>
  <c r="Z435" i="1"/>
  <c r="Z22" i="1"/>
  <c r="Z37" i="1"/>
  <c r="Z23" i="1"/>
  <c r="Z89" i="1"/>
  <c r="Z11" i="1"/>
  <c r="Z56" i="1"/>
  <c r="Z29" i="1"/>
  <c r="Z8" i="1"/>
  <c r="Z210" i="1"/>
  <c r="Z94" i="1"/>
  <c r="Z558" i="1"/>
  <c r="Z198" i="1"/>
  <c r="Z10" i="1"/>
  <c r="Z74" i="1"/>
  <c r="Z117" i="1"/>
  <c r="Z86" i="1"/>
  <c r="Z455" i="1"/>
  <c r="Z768" i="1"/>
  <c r="Z41" i="1"/>
  <c r="Z70" i="1"/>
  <c r="Z98" i="1"/>
  <c r="Z142" i="1"/>
  <c r="Z104" i="1"/>
  <c r="Z107" i="1"/>
  <c r="Z237" i="1"/>
  <c r="Z13" i="1"/>
  <c r="Z352" i="1"/>
  <c r="Z261" i="1"/>
  <c r="Z58" i="1"/>
  <c r="Z60" i="1"/>
  <c r="Z71" i="1"/>
  <c r="Z28" i="1"/>
  <c r="Z231" i="1"/>
  <c r="Z426" i="1"/>
  <c r="Z167" i="1"/>
  <c r="Z291" i="1"/>
  <c r="Z184" i="1"/>
  <c r="Z322" i="1"/>
  <c r="Z326" i="1"/>
  <c r="Z27" i="1"/>
  <c r="Z50" i="1"/>
  <c r="Z17" i="1"/>
  <c r="Z189" i="1"/>
  <c r="Z123" i="1"/>
  <c r="Z160" i="1"/>
  <c r="Z80" i="1"/>
  <c r="Z24" i="1"/>
  <c r="Z19" i="1"/>
  <c r="Z33" i="1"/>
  <c r="Z84" i="1"/>
  <c r="Z14" i="1"/>
  <c r="Z61" i="1"/>
  <c r="Z15" i="1"/>
  <c r="Z214" i="1"/>
  <c r="Z18" i="1"/>
  <c r="Z114" i="1"/>
  <c r="Z40" i="1"/>
  <c r="Z284" i="1"/>
  <c r="Z79" i="1"/>
  <c r="Z81" i="1"/>
  <c r="Z44" i="1"/>
  <c r="Z90" i="1"/>
  <c r="Z286" i="1"/>
  <c r="Z406" i="1"/>
  <c r="Z195" i="1"/>
  <c r="Z138" i="1"/>
  <c r="Z514" i="1"/>
  <c r="Z203" i="1"/>
  <c r="Z251" i="1"/>
  <c r="Z133" i="1"/>
  <c r="Z417" i="1"/>
  <c r="Z178" i="1"/>
  <c r="Z158" i="1"/>
  <c r="Z252" i="1"/>
  <c r="Z380" i="1"/>
  <c r="Z121" i="1"/>
  <c r="Z232" i="1"/>
  <c r="Z30" i="1"/>
  <c r="Z141" i="1"/>
  <c r="Z132" i="1"/>
  <c r="Z67" i="1"/>
  <c r="Z575" i="1"/>
  <c r="Z419" i="1"/>
  <c r="Z374" i="1"/>
  <c r="Z163" i="1"/>
  <c r="Z108" i="1"/>
  <c r="Z240" i="1"/>
  <c r="Z32" i="1"/>
  <c r="Z135" i="1"/>
  <c r="Z152" i="1"/>
  <c r="Z136" i="1"/>
  <c r="Z55" i="1"/>
  <c r="Z592" i="1"/>
  <c r="Z268" i="1"/>
  <c r="Z388" i="1"/>
  <c r="Z217" i="1"/>
  <c r="Z314" i="1"/>
  <c r="Z110" i="1"/>
  <c r="Z100" i="1"/>
  <c r="Z681" i="1"/>
  <c r="Z201" i="1"/>
  <c r="Z87" i="1"/>
  <c r="Z45" i="1"/>
  <c r="Z496" i="1"/>
  <c r="Z143" i="1"/>
  <c r="Z21" i="1"/>
  <c r="Z218" i="1"/>
  <c r="Z66" i="1"/>
  <c r="Z629" i="1"/>
  <c r="Z486" i="1"/>
  <c r="Z185" i="1"/>
  <c r="Z236" i="1"/>
  <c r="Z317" i="1"/>
  <c r="Z137" i="1"/>
  <c r="Z197" i="1"/>
  <c r="Z233" i="1"/>
  <c r="Z272" i="1"/>
  <c r="Z359" i="1"/>
  <c r="Z191" i="1"/>
  <c r="Z129" i="1"/>
  <c r="Z140" i="1"/>
  <c r="Z9" i="1"/>
  <c r="Z690" i="1"/>
  <c r="Z338" i="1"/>
  <c r="Z799" i="1"/>
  <c r="Z306" i="1"/>
  <c r="Z411" i="1"/>
  <c r="Z106" i="1"/>
  <c r="Z308" i="1"/>
  <c r="Z248" i="1"/>
  <c r="Z717" i="1"/>
  <c r="Z478" i="1"/>
  <c r="Z164" i="1"/>
  <c r="Z151" i="1"/>
  <c r="Z174" i="1"/>
  <c r="Z634" i="1"/>
  <c r="Z287" i="1"/>
  <c r="Z390" i="1"/>
  <c r="Z148" i="1"/>
  <c r="Z144" i="1"/>
  <c r="Z511" i="1"/>
  <c r="Z441" i="1"/>
  <c r="Z405" i="1"/>
  <c r="Z270" i="1"/>
  <c r="Z422" i="1"/>
  <c r="Z309" i="1"/>
  <c r="Z294" i="1"/>
  <c r="Z241" i="1"/>
  <c r="Z43" i="1"/>
  <c r="Z300" i="1"/>
  <c r="Z447" i="1"/>
  <c r="Z64" i="1"/>
  <c r="Z39" i="1"/>
  <c r="Z327" i="1"/>
  <c r="Z430" i="1"/>
  <c r="Z126" i="1"/>
  <c r="Z122" i="1"/>
  <c r="Z228" i="1"/>
  <c r="Z103" i="1"/>
  <c r="Z547" i="1"/>
  <c r="Z46" i="1"/>
  <c r="Z206" i="1"/>
  <c r="Z177" i="1"/>
  <c r="Z325" i="1"/>
  <c r="Z171" i="1"/>
  <c r="Z445" i="1"/>
  <c r="Z436" i="1"/>
  <c r="Z437" i="1"/>
  <c r="Z413" i="1"/>
  <c r="Z54" i="1"/>
  <c r="Z134" i="1"/>
  <c r="Z713" i="1"/>
  <c r="Z254" i="1"/>
  <c r="Z226" i="1"/>
  <c r="Z77" i="1"/>
  <c r="Z299" i="1"/>
  <c r="Z42" i="1"/>
  <c r="Z332" i="1"/>
  <c r="Z34" i="1"/>
  <c r="Z112" i="1"/>
  <c r="Z207" i="1"/>
  <c r="Z342" i="1"/>
  <c r="Z26" i="1"/>
  <c r="Z416" i="1"/>
  <c r="Z127" i="1"/>
  <c r="Z256" i="1"/>
  <c r="Z109" i="1"/>
  <c r="Z212" i="1"/>
  <c r="Z161" i="1"/>
  <c r="Z540" i="1"/>
  <c r="Z181" i="1"/>
  <c r="Z186" i="1"/>
  <c r="Z363" i="1"/>
  <c r="Z223" i="1"/>
  <c r="Z72" i="1"/>
  <c r="Z343" i="1"/>
  <c r="Z460" i="1"/>
  <c r="Z490" i="1"/>
  <c r="Z274" i="1"/>
  <c r="Z362" i="1"/>
  <c r="Z196" i="1"/>
  <c r="Z215" i="1"/>
  <c r="Z470" i="1"/>
  <c r="Z36" i="1"/>
  <c r="Z396" i="1"/>
  <c r="Z476" i="1"/>
  <c r="Z187" i="1"/>
  <c r="Z302" i="1"/>
  <c r="Z154" i="1"/>
  <c r="Z545" i="1"/>
  <c r="Z145" i="1"/>
  <c r="Z224" i="1"/>
  <c r="Z99" i="1"/>
  <c r="Z213" i="1"/>
  <c r="Z209" i="1"/>
  <c r="Z173" i="1"/>
  <c r="Z57" i="1"/>
  <c r="Z532" i="1"/>
  <c r="Z202" i="1"/>
  <c r="Z157" i="1"/>
  <c r="Z95" i="1"/>
  <c r="Z315" i="1"/>
  <c r="Z169" i="1"/>
  <c r="Z501" i="1"/>
  <c r="Z316" i="1"/>
  <c r="Z280" i="1"/>
  <c r="Z146" i="1"/>
  <c r="Z453" i="1"/>
  <c r="Z311" i="1"/>
  <c r="Z149" i="1"/>
  <c r="Z320" i="1"/>
  <c r="Z609" i="1"/>
  <c r="Z255" i="1"/>
  <c r="Z225" i="1"/>
  <c r="Z12" i="1"/>
  <c r="Z449" i="1"/>
  <c r="Z399" i="1"/>
  <c r="Z473" i="1"/>
  <c r="Z527" i="1"/>
  <c r="Z265" i="1"/>
  <c r="Z211" i="1"/>
  <c r="Z439" i="1"/>
  <c r="Z51" i="1"/>
  <c r="Z467" i="1"/>
  <c r="Z155" i="1"/>
  <c r="Z235" i="1"/>
  <c r="Z854" i="1"/>
  <c r="Z507" i="1"/>
  <c r="Z182" i="1"/>
  <c r="Z724" i="1"/>
  <c r="Z319" i="1"/>
  <c r="Z646" i="1"/>
  <c r="Z111" i="1"/>
  <c r="Z524" i="1"/>
  <c r="Z159" i="1"/>
  <c r="Z243" i="1"/>
  <c r="Z48" i="1"/>
  <c r="Z431" i="1"/>
  <c r="Z398" i="1"/>
  <c r="Z53" i="1"/>
  <c r="Z341" i="1"/>
  <c r="Z65" i="1"/>
  <c r="Z367" i="1"/>
  <c r="Z404" i="1"/>
  <c r="Z204" i="1"/>
  <c r="Z349" i="1"/>
  <c r="Z179" i="1"/>
  <c r="Z425" i="1"/>
  <c r="Z162" i="1"/>
  <c r="Z503" i="1"/>
  <c r="Z295" i="1"/>
  <c r="Z461" i="1"/>
  <c r="Z38" i="1"/>
  <c r="Z253" i="1"/>
  <c r="Z234" i="1"/>
  <c r="Z471" i="1"/>
  <c r="Z440" i="1"/>
  <c r="Z446" i="1"/>
  <c r="Z130" i="1"/>
  <c r="Z193" i="1"/>
  <c r="Z452" i="1"/>
  <c r="Z153" i="1"/>
  <c r="Z47" i="1"/>
  <c r="Z639" i="1"/>
  <c r="Z305" i="1"/>
  <c r="Z522" i="1"/>
  <c r="Z554" i="1"/>
  <c r="Z645" i="1"/>
  <c r="Z273" i="1"/>
  <c r="Z608" i="1"/>
  <c r="Z428" i="1"/>
  <c r="Z614" i="1"/>
  <c r="Z423" i="1"/>
  <c r="Z563" i="1"/>
  <c r="Z573" i="1"/>
  <c r="Z408" i="1"/>
  <c r="Z337" i="1"/>
  <c r="Z625" i="1"/>
  <c r="Z156" i="1"/>
  <c r="Z230" i="1"/>
  <c r="Z391" i="1"/>
  <c r="Z290" i="1"/>
  <c r="Z516" i="1"/>
  <c r="Z379" i="1"/>
  <c r="Z505" i="1"/>
  <c r="Z655" i="1"/>
  <c r="Z676" i="1"/>
  <c r="Z450" i="1"/>
  <c r="Z192" i="1"/>
  <c r="Z200" i="1"/>
  <c r="Z506" i="1"/>
  <c r="Z115" i="1"/>
  <c r="Z806" i="1"/>
  <c r="Z357" i="1"/>
  <c r="Z475" i="1"/>
  <c r="Z482" i="1"/>
  <c r="Z481" i="1"/>
  <c r="Z16" i="1"/>
  <c r="Z208" i="1"/>
  <c r="Z59" i="1"/>
  <c r="Z355" i="1"/>
  <c r="Z427" i="1"/>
  <c r="Z492" i="1"/>
  <c r="Z175" i="1"/>
  <c r="Z851" i="1"/>
  <c r="Z283" i="1"/>
  <c r="Z93" i="1"/>
  <c r="Z809" i="1"/>
  <c r="Z484" i="1"/>
  <c r="Z669" i="1"/>
  <c r="Z581" i="1"/>
  <c r="Z560" i="1"/>
  <c r="Z278" i="1"/>
  <c r="Z183" i="1"/>
  <c r="Z329" i="1"/>
  <c r="Z631" i="1"/>
  <c r="Z756" i="1"/>
  <c r="Z633" i="1"/>
  <c r="Z377" i="1"/>
  <c r="Z188" i="1"/>
  <c r="Z837" i="1"/>
  <c r="Z600" i="1"/>
  <c r="Z68" i="1"/>
  <c r="Z520" i="1"/>
  <c r="Z706" i="1"/>
  <c r="Z393" i="1"/>
  <c r="Z420" i="1"/>
  <c r="Z582" i="1"/>
  <c r="Z513" i="1"/>
  <c r="Z865" i="1"/>
  <c r="Z776" i="1"/>
  <c r="Z590" i="1"/>
  <c r="Z454" i="1"/>
  <c r="Z591" i="1"/>
  <c r="Z583" i="1"/>
  <c r="Z480" i="1"/>
  <c r="Z580" i="1"/>
  <c r="Z574" i="1"/>
  <c r="Z571" i="1"/>
  <c r="Z258" i="1"/>
  <c r="Z442" i="1"/>
  <c r="Z383" i="1"/>
  <c r="Z804" i="1"/>
  <c r="Z725" i="1"/>
  <c r="Z76" i="1"/>
  <c r="Z664" i="1"/>
  <c r="Z602" i="1"/>
  <c r="Z276" i="1"/>
  <c r="Z820" i="1"/>
  <c r="Z412" i="1"/>
  <c r="Z483" i="1"/>
  <c r="Z373" i="1"/>
  <c r="Z293" i="1"/>
  <c r="Z517" i="1"/>
  <c r="Z421" i="1"/>
  <c r="Z297" i="1"/>
  <c r="Z229" i="1"/>
  <c r="Z245" i="1"/>
  <c r="Z285" i="1"/>
  <c r="Z298" i="1"/>
  <c r="Z653" i="1"/>
  <c r="Z264" i="1"/>
  <c r="Z221" i="1"/>
  <c r="Z566" i="1"/>
  <c r="Z491" i="1"/>
  <c r="Z479" i="1"/>
  <c r="Z472" i="1"/>
  <c r="Z497" i="1"/>
  <c r="Z165" i="1"/>
  <c r="Z250" i="1"/>
  <c r="Z102" i="1"/>
  <c r="Z266" i="1"/>
  <c r="Z402" i="1"/>
  <c r="Z279" i="1"/>
  <c r="Z500" i="1"/>
  <c r="Z238" i="1"/>
  <c r="Z281" i="1"/>
  <c r="Z85" i="1"/>
  <c r="Z63" i="1"/>
  <c r="Z597" i="1"/>
  <c r="Z244" i="1"/>
  <c r="Z318" i="1"/>
  <c r="Z150" i="1"/>
  <c r="Z242" i="1"/>
  <c r="Z407" i="1"/>
  <c r="Z97" i="1"/>
  <c r="Z824" i="1"/>
  <c r="Z168" i="1"/>
  <c r="Z842" i="1"/>
  <c r="Z289" i="1"/>
  <c r="Z728" i="1"/>
  <c r="Z88" i="1"/>
  <c r="Z489" i="1"/>
  <c r="Z216" i="1"/>
  <c r="Z227" i="1"/>
  <c r="Z610" i="1"/>
  <c r="Z617" i="1"/>
  <c r="Z611" i="1"/>
  <c r="Z288" i="1"/>
  <c r="Z444" i="1"/>
  <c r="Z303" i="1"/>
  <c r="Z78" i="1"/>
  <c r="Z616" i="1"/>
  <c r="Z844" i="1"/>
  <c r="Z220" i="1"/>
  <c r="Z219" i="1"/>
  <c r="Z438" i="1"/>
  <c r="Z239" i="1"/>
  <c r="Z770" i="1"/>
  <c r="Z567" i="1"/>
  <c r="Z529" i="1"/>
  <c r="Z128" i="1"/>
  <c r="Z370" i="1"/>
  <c r="Z82" i="1"/>
  <c r="Z696" i="1"/>
  <c r="Z612" i="1"/>
  <c r="Z508" i="1"/>
  <c r="Z340" i="1"/>
  <c r="Z647" i="1"/>
  <c r="Z323" i="1"/>
  <c r="Z512" i="1"/>
  <c r="Z301" i="1"/>
  <c r="Z688" i="1"/>
  <c r="Z83" i="1"/>
  <c r="Z570" i="1"/>
  <c r="Z626" i="1"/>
  <c r="Z578" i="1"/>
  <c r="Z292" i="1"/>
  <c r="Z568" i="1"/>
  <c r="Z658" i="1"/>
  <c r="Z635" i="1"/>
  <c r="Z96" i="1"/>
  <c r="Z515" i="1"/>
  <c r="Z519" i="1"/>
  <c r="Z741" i="1"/>
  <c r="Z650" i="1"/>
  <c r="Z576" i="1"/>
  <c r="Z593" i="1"/>
  <c r="Z410" i="1"/>
  <c r="Z260" i="1"/>
  <c r="Z247" i="1"/>
  <c r="Z557" i="1"/>
  <c r="Z259" i="1"/>
  <c r="Z101" i="1"/>
  <c r="Z358" i="1"/>
  <c r="Z644" i="1"/>
  <c r="Z361" i="1"/>
  <c r="Z401" i="1"/>
  <c r="Z205" i="1"/>
  <c r="Z792" i="1"/>
  <c r="Z849" i="1"/>
  <c r="Z262" i="1"/>
  <c r="Z715" i="1"/>
  <c r="Z267" i="1"/>
  <c r="Z105" i="1"/>
  <c r="Z429" i="1"/>
  <c r="Z170" i="1"/>
  <c r="Z415" i="1"/>
  <c r="Z353" i="1"/>
  <c r="Z91" i="1"/>
  <c r="Z92" i="1"/>
  <c r="Z312" i="1"/>
  <c r="Z354" i="1"/>
  <c r="Z830" i="1"/>
  <c r="Z296" i="1"/>
  <c r="Z282" i="1"/>
  <c r="Z324" i="1"/>
  <c r="Z348" i="1"/>
  <c r="Z726" i="1"/>
  <c r="Z813" i="1"/>
  <c r="Z585" i="1"/>
  <c r="Z465" i="1"/>
  <c r="Z118" i="1"/>
  <c r="Z222" i="1"/>
  <c r="Z542" i="1"/>
  <c r="Z565" i="1"/>
  <c r="Z778" i="1"/>
  <c r="Z864" i="1"/>
  <c r="Z659" i="1"/>
  <c r="Z698" i="1"/>
  <c r="Z477" i="1"/>
  <c r="Z331" i="1"/>
  <c r="Z587" i="1"/>
  <c r="Z719" i="1"/>
  <c r="Z414" i="1"/>
  <c r="Z180" i="1"/>
  <c r="Z670" i="1"/>
  <c r="Z335" i="1"/>
  <c r="Z307" i="1"/>
  <c r="Z708" i="1"/>
  <c r="Z531" i="1"/>
  <c r="Z832" i="1"/>
  <c r="Z199" i="1"/>
  <c r="Z537" i="1"/>
  <c r="Z530" i="1"/>
  <c r="Z457" i="1"/>
  <c r="Z389" i="1"/>
  <c r="Z744" i="1"/>
  <c r="Z721" i="1"/>
  <c r="Z656" i="1"/>
  <c r="Z685" i="1"/>
  <c r="Z463" i="1"/>
  <c r="Z550" i="1"/>
  <c r="Z474" i="1"/>
  <c r="Z339" i="1"/>
  <c r="Z246" i="1"/>
  <c r="Z385" i="1"/>
  <c r="Z641" i="1"/>
  <c r="Z271" i="1"/>
  <c r="Z797" i="1"/>
  <c r="Z120" i="1"/>
  <c r="Z538" i="1"/>
  <c r="Z494" i="1"/>
  <c r="Z598" i="1"/>
  <c r="Z433" i="1"/>
  <c r="Z652" i="1"/>
  <c r="Z637" i="1"/>
  <c r="Z692" i="1"/>
  <c r="Z119" i="1"/>
  <c r="Z464" i="1"/>
  <c r="Z249" i="1"/>
  <c r="Z376" i="1"/>
  <c r="Z499" i="1"/>
  <c r="Z365" i="1"/>
  <c r="Z561" i="1"/>
  <c r="Z330" i="1"/>
  <c r="Z504" i="1"/>
  <c r="Z841" i="1"/>
  <c r="Z737" i="1"/>
  <c r="Z703" i="1"/>
  <c r="Z632" i="1"/>
  <c r="Z877" i="1"/>
  <c r="Z672" i="1"/>
  <c r="Z777" i="1"/>
  <c r="Z781" i="1"/>
  <c r="Z579" i="1"/>
  <c r="Z541" i="1"/>
  <c r="Z269" i="1"/>
  <c r="Z705" i="1"/>
  <c r="Z607" i="1"/>
  <c r="Z535" i="1"/>
  <c r="Z498" i="1"/>
  <c r="Z371" i="1"/>
  <c r="Z369" i="1"/>
  <c r="Z432" i="1"/>
  <c r="Z347" i="1"/>
  <c r="Z596" i="1"/>
  <c r="Z424" i="1"/>
  <c r="Z546" i="1"/>
  <c r="Z623" i="1"/>
  <c r="Z493" i="1"/>
  <c r="Z166" i="1"/>
  <c r="Z451" i="1"/>
  <c r="Z707" i="1"/>
  <c r="Z835" i="1"/>
  <c r="Z815" i="1"/>
  <c r="Z350" i="1"/>
  <c r="Z594" i="1"/>
  <c r="Z751" i="1"/>
  <c r="Z796" i="1"/>
  <c r="Z304" i="1"/>
  <c r="Z366" i="1"/>
  <c r="Z510" i="1"/>
  <c r="Z356" i="1"/>
  <c r="Z738" i="1"/>
  <c r="Z855" i="1"/>
  <c r="Z699" i="1"/>
  <c r="Z556" i="1"/>
  <c r="Z812" i="1"/>
  <c r="Z448" i="1"/>
  <c r="Z466" i="1"/>
  <c r="Z720" i="1"/>
  <c r="Z548" i="1"/>
  <c r="Z684" i="1"/>
  <c r="Z257" i="1"/>
  <c r="Z613" i="1"/>
  <c r="Z434" i="1"/>
  <c r="Z131" i="1"/>
  <c r="Z275" i="1"/>
  <c r="Z780" i="1"/>
  <c r="Z458" i="1"/>
  <c r="Z734" i="1"/>
  <c r="Z755" i="1"/>
  <c r="Z569" i="1"/>
  <c r="Z584" i="1"/>
  <c r="Z381" i="1"/>
  <c r="Z761" i="1"/>
  <c r="Z382" i="1"/>
  <c r="Z403" i="1"/>
  <c r="Z334" i="1"/>
  <c r="Z823" i="1"/>
  <c r="Z487" i="1"/>
  <c r="Z765" i="1"/>
  <c r="Z418" i="1"/>
  <c r="Z693" i="1"/>
  <c r="Z525" i="1"/>
  <c r="Z808" i="1"/>
  <c r="Z754" i="1"/>
  <c r="Z774" i="1"/>
  <c r="Z680" i="1"/>
  <c r="Z640" i="1"/>
  <c r="Z577" i="1"/>
  <c r="Z671" i="1"/>
  <c r="Z549" i="1"/>
  <c r="Z468" i="1"/>
  <c r="Z757" i="1"/>
  <c r="Z523" i="1"/>
  <c r="Z147" i="1"/>
  <c r="Z665" i="1"/>
  <c r="Z852" i="1"/>
  <c r="Z409" i="1"/>
  <c r="Z139" i="1"/>
  <c r="Z729" i="1"/>
  <c r="Z310" i="1"/>
  <c r="Z695" i="1"/>
  <c r="Z668" i="1"/>
  <c r="Z572" i="1"/>
  <c r="Z559" i="1"/>
  <c r="Z562" i="1"/>
  <c r="Z488" i="1"/>
  <c r="Z845" i="1"/>
  <c r="Z821" i="1"/>
  <c r="Z740" i="1"/>
  <c r="Z691" i="1"/>
  <c r="Z375" i="1"/>
  <c r="Z313" i="1"/>
  <c r="Z736" i="1"/>
  <c r="Z528" i="1"/>
  <c r="Z710" i="1"/>
  <c r="Z779" i="1"/>
  <c r="Z829" i="1"/>
  <c r="Z588" i="1"/>
  <c r="Z595" i="1"/>
  <c r="Z638" i="1"/>
  <c r="Z378" i="1"/>
  <c r="Z762" i="1"/>
  <c r="Z879" i="1"/>
  <c r="Z759" i="1"/>
  <c r="Z333" i="1"/>
  <c r="Z172" i="1"/>
  <c r="Z718" i="1"/>
  <c r="Z869" i="1"/>
  <c r="Z763" i="1"/>
  <c r="Z819" i="1"/>
  <c r="Z387" i="1"/>
  <c r="Z657" i="1"/>
  <c r="Z831" i="1"/>
  <c r="Z743" i="1"/>
  <c r="Z456" i="1"/>
  <c r="Z124" i="1"/>
  <c r="Z336" i="1"/>
  <c r="Z386" i="1"/>
  <c r="Z176" i="1"/>
  <c r="Z697" i="1"/>
  <c r="Z730" i="1"/>
  <c r="Z346" i="1"/>
  <c r="Z620" i="1"/>
  <c r="Z351" i="1"/>
  <c r="Z674" i="1"/>
  <c r="Z392" i="1"/>
  <c r="Z328" i="1"/>
  <c r="Z277" i="1"/>
  <c r="Z526" i="1"/>
  <c r="Z826" i="1"/>
  <c r="Z702" i="1"/>
  <c r="Z368" i="1"/>
  <c r="Z727" i="1"/>
  <c r="Z642" i="1"/>
  <c r="Z606" i="1"/>
  <c r="Z372" i="1"/>
  <c r="Z364" i="1"/>
  <c r="Z827" i="1"/>
  <c r="Z459" i="1"/>
  <c r="Z814" i="1"/>
  <c r="Z628" i="1"/>
  <c r="Z667" i="1"/>
  <c r="Z731" i="1"/>
  <c r="Z766" i="1"/>
  <c r="Z801" i="1"/>
  <c r="Z443" i="1"/>
  <c r="Z663" i="1"/>
  <c r="Z615" i="1"/>
  <c r="Z746" i="1"/>
  <c r="Z678" i="1"/>
  <c r="Z618" i="1"/>
  <c r="Z750" i="1"/>
  <c r="Z790" i="1"/>
  <c r="Z360" i="1"/>
  <c r="Z263" i="1"/>
  <c r="Z673" i="1"/>
  <c r="Z677" i="1"/>
  <c r="Z748" i="1"/>
  <c r="Z722" i="1"/>
  <c r="Z649" i="1"/>
  <c r="Z811" i="1"/>
  <c r="Z589" i="1"/>
  <c r="Z643" i="1"/>
  <c r="Z785" i="1"/>
  <c r="Z709" i="1"/>
  <c r="Z534" i="1"/>
  <c r="Z686" i="1"/>
  <c r="Z586" i="1"/>
  <c r="Z518" i="1"/>
  <c r="Z760" i="1"/>
  <c r="Z701" i="1"/>
  <c r="Z846" i="1"/>
  <c r="Z859" i="1"/>
  <c r="Z816" i="1"/>
  <c r="Z194" i="1"/>
  <c r="Z604" i="1"/>
  <c r="Z745" i="1"/>
  <c r="Z395" i="1"/>
  <c r="Z400" i="1"/>
  <c r="Z712" i="1"/>
  <c r="Z502" i="1"/>
  <c r="Z735" i="1"/>
  <c r="Z462" i="1"/>
  <c r="Z771" i="1"/>
  <c r="Z795" i="1"/>
  <c r="Z817" i="1"/>
  <c r="Z716" i="1"/>
  <c r="Z739" i="1"/>
  <c r="Z660" i="1"/>
  <c r="Z533" i="1"/>
  <c r="Z689" i="1"/>
  <c r="Z397" i="1"/>
  <c r="Z700" i="1"/>
  <c r="Z772" i="1"/>
  <c r="Z767" i="1"/>
  <c r="Z555" i="1"/>
  <c r="Z394" i="1"/>
  <c r="Z868" i="1"/>
  <c r="Z543" i="1"/>
  <c r="Z553" i="1"/>
  <c r="Z469" i="1"/>
  <c r="Z630" i="1"/>
  <c r="Z714" i="1"/>
  <c r="Z648" i="1"/>
  <c r="Z833" i="1"/>
  <c r="Z803" i="1"/>
  <c r="Z622" i="1"/>
  <c r="Z764" i="1"/>
  <c r="Z619" i="1"/>
  <c r="Z758" i="1"/>
  <c r="Z862" i="1"/>
  <c r="Z564" i="1"/>
  <c r="Z788" i="1"/>
  <c r="Z863" i="1"/>
  <c r="Z190" i="1"/>
  <c r="Z839" i="1"/>
  <c r="Z784" i="1"/>
  <c r="Z800" i="1"/>
  <c r="Z775" i="1"/>
  <c r="Z753" i="1"/>
  <c r="Z654" i="1"/>
  <c r="Z694" i="1"/>
  <c r="Z818" i="1"/>
  <c r="Z682" i="1"/>
  <c r="Z773" i="1"/>
  <c r="Z876" i="1"/>
  <c r="Z791" i="1"/>
  <c r="Z794" i="1"/>
  <c r="Z683" i="1"/>
  <c r="Z627" i="1"/>
  <c r="Z822" i="1"/>
  <c r="Z521" i="1"/>
  <c r="Z807" i="1"/>
  <c r="Z621" i="1"/>
  <c r="Z636" i="1"/>
  <c r="Z769" i="1"/>
  <c r="Z857" i="1"/>
  <c r="Z828" i="1"/>
  <c r="Z733" i="1"/>
  <c r="Z601" i="1"/>
  <c r="Z116" i="1"/>
  <c r="Z856" i="1"/>
  <c r="Z344" i="1"/>
  <c r="Z890" i="1"/>
  <c r="Z675" i="1"/>
  <c r="Z787" i="1"/>
  <c r="Z825" i="1"/>
  <c r="Z679" i="1"/>
  <c r="Z861" i="1"/>
  <c r="Z723" i="1"/>
  <c r="Z321" i="1"/>
  <c r="Z711" i="1"/>
  <c r="Z732" i="1"/>
  <c r="Z874" i="1"/>
  <c r="Z651" i="1"/>
  <c r="Z858" i="1"/>
  <c r="Z752" i="1"/>
  <c r="Z867" i="1"/>
  <c r="Z848" i="1"/>
  <c r="Z544" i="1"/>
  <c r="Z749" i="1"/>
  <c r="Z495" i="1"/>
  <c r="Z485" i="1"/>
  <c r="Z551" i="1"/>
  <c r="Z878" i="1"/>
  <c r="Z539" i="1"/>
  <c r="Z805" i="1"/>
  <c r="Z552" i="1"/>
  <c r="Z802" i="1"/>
  <c r="Z345" i="1"/>
  <c r="Z536" i="1"/>
  <c r="Z786" i="1"/>
  <c r="Z850" i="1"/>
  <c r="Z603" i="1"/>
  <c r="Z509" i="1"/>
  <c r="Z834" i="1"/>
  <c r="Z798" i="1"/>
  <c r="Z889" i="1"/>
  <c r="Z605" i="1"/>
  <c r="Z742" i="1"/>
  <c r="Z662" i="1"/>
  <c r="Z871" i="1"/>
  <c r="Z840" i="1"/>
  <c r="Z893" i="1"/>
  <c r="Z661" i="1"/>
  <c r="Z838" i="1"/>
  <c r="Z875" i="1"/>
  <c r="Z873" i="1"/>
  <c r="Z847" i="1"/>
  <c r="Z872" i="1"/>
  <c r="Z687" i="1"/>
  <c r="Z599" i="1"/>
  <c r="Z782" i="1"/>
  <c r="Z884" i="1"/>
  <c r="Z789" i="1"/>
  <c r="Z888" i="1"/>
  <c r="Z783" i="1"/>
  <c r="Z704" i="1"/>
  <c r="Z866" i="1"/>
  <c r="Z882" i="1"/>
  <c r="Z836" i="1"/>
  <c r="Z883" i="1"/>
  <c r="Z886" i="1"/>
  <c r="Z860" i="1"/>
  <c r="Z885" i="1"/>
  <c r="Z843" i="1"/>
  <c r="Z891" i="1"/>
  <c r="Z881" i="1"/>
  <c r="Z666" i="1"/>
  <c r="Z793" i="1"/>
  <c r="Z810" i="1"/>
  <c r="Z624" i="1"/>
  <c r="Z747" i="1"/>
  <c r="Z895" i="1"/>
  <c r="Z870" i="1"/>
  <c r="Z853" i="1"/>
  <c r="Z880" i="1"/>
  <c r="Z887" i="1"/>
  <c r="Z894" i="1"/>
  <c r="Z896" i="1"/>
  <c r="Z892" i="1"/>
  <c r="X2" i="1"/>
  <c r="X6" i="1"/>
  <c r="X3" i="1"/>
  <c r="X4" i="1"/>
  <c r="X73" i="1"/>
  <c r="X20" i="1"/>
  <c r="X35" i="1"/>
  <c r="X113" i="1"/>
  <c r="X25" i="1"/>
  <c r="X52" i="1"/>
  <c r="X62" i="1"/>
  <c r="X125" i="1"/>
  <c r="X5" i="1"/>
  <c r="X31" i="1"/>
  <c r="X69" i="1"/>
  <c r="X7" i="1"/>
  <c r="X75" i="1"/>
  <c r="X49" i="1"/>
  <c r="X435" i="1"/>
  <c r="X22" i="1"/>
  <c r="X37" i="1"/>
  <c r="X23" i="1"/>
  <c r="X89" i="1"/>
  <c r="X11" i="1"/>
  <c r="X56" i="1"/>
  <c r="X29" i="1"/>
  <c r="X8" i="1"/>
  <c r="X210" i="1"/>
  <c r="X94" i="1"/>
  <c r="X558" i="1"/>
  <c r="X198" i="1"/>
  <c r="X10" i="1"/>
  <c r="X74" i="1"/>
  <c r="X117" i="1"/>
  <c r="X86" i="1"/>
  <c r="X70" i="1"/>
  <c r="X98" i="1"/>
  <c r="X142" i="1"/>
  <c r="X104" i="1"/>
  <c r="X13" i="1"/>
  <c r="X352" i="1"/>
  <c r="X261" i="1"/>
  <c r="X58" i="1"/>
  <c r="X384" i="1"/>
  <c r="X60" i="1"/>
  <c r="X71" i="1"/>
  <c r="X28" i="1"/>
  <c r="X231" i="1"/>
  <c r="X291" i="1"/>
  <c r="X184" i="1"/>
  <c r="X322" i="1"/>
  <c r="X326" i="1"/>
  <c r="X27" i="1"/>
  <c r="X50" i="1"/>
  <c r="X17" i="1"/>
  <c r="X189" i="1"/>
  <c r="X123" i="1"/>
  <c r="X160" i="1"/>
  <c r="X80" i="1"/>
  <c r="X24" i="1"/>
  <c r="X19" i="1"/>
  <c r="X33" i="1"/>
  <c r="X84" i="1"/>
  <c r="X14" i="1"/>
  <c r="X61" i="1"/>
  <c r="X15" i="1"/>
  <c r="X214" i="1"/>
  <c r="X18" i="1"/>
  <c r="X114" i="1"/>
  <c r="X40" i="1"/>
  <c r="X284" i="1"/>
  <c r="X79" i="1"/>
  <c r="X81" i="1"/>
  <c r="X44" i="1"/>
  <c r="X90" i="1"/>
  <c r="X286" i="1"/>
  <c r="X406" i="1"/>
  <c r="X195" i="1"/>
  <c r="X138" i="1"/>
  <c r="X514" i="1"/>
  <c r="X203" i="1"/>
  <c r="X251" i="1"/>
  <c r="X133" i="1"/>
  <c r="X417" i="1"/>
  <c r="X178" i="1"/>
  <c r="X158" i="1"/>
  <c r="X252" i="1"/>
  <c r="X380" i="1"/>
  <c r="X455" i="1"/>
  <c r="X121" i="1"/>
  <c r="X232" i="1"/>
  <c r="X30" i="1"/>
  <c r="X141" i="1"/>
  <c r="X132" i="1"/>
  <c r="X67" i="1"/>
  <c r="X575" i="1"/>
  <c r="X768" i="1"/>
  <c r="X419" i="1"/>
  <c r="X374" i="1"/>
  <c r="X163" i="1"/>
  <c r="X41" i="1"/>
  <c r="X108" i="1"/>
  <c r="X240" i="1"/>
  <c r="X32" i="1"/>
  <c r="X135" i="1"/>
  <c r="X152" i="1"/>
  <c r="X136" i="1"/>
  <c r="X55" i="1"/>
  <c r="X592" i="1"/>
  <c r="X268" i="1"/>
  <c r="X388" i="1"/>
  <c r="X217" i="1"/>
  <c r="X314" i="1"/>
  <c r="X110" i="1"/>
  <c r="X100" i="1"/>
  <c r="X681" i="1"/>
  <c r="X201" i="1"/>
  <c r="X87" i="1"/>
  <c r="X45" i="1"/>
  <c r="X496" i="1"/>
  <c r="X143" i="1"/>
  <c r="X21" i="1"/>
  <c r="X218" i="1"/>
  <c r="X66" i="1"/>
  <c r="X629" i="1"/>
  <c r="X486" i="1"/>
  <c r="X185" i="1"/>
  <c r="X236" i="1"/>
  <c r="X317" i="1"/>
  <c r="X137" i="1"/>
  <c r="X197" i="1"/>
  <c r="X233" i="1"/>
  <c r="X272" i="1"/>
  <c r="X359" i="1"/>
  <c r="X191" i="1"/>
  <c r="X129" i="1"/>
  <c r="X140" i="1"/>
  <c r="X9" i="1"/>
  <c r="X690" i="1"/>
  <c r="X338" i="1"/>
  <c r="X799" i="1"/>
  <c r="X306" i="1"/>
  <c r="X411" i="1"/>
  <c r="X106" i="1"/>
  <c r="X308" i="1"/>
  <c r="X107" i="1"/>
  <c r="X248" i="1"/>
  <c r="X717" i="1"/>
  <c r="X478" i="1"/>
  <c r="X164" i="1"/>
  <c r="X151" i="1"/>
  <c r="X174" i="1"/>
  <c r="X634" i="1"/>
  <c r="X287" i="1"/>
  <c r="X390" i="1"/>
  <c r="X148" i="1"/>
  <c r="X144" i="1"/>
  <c r="X511" i="1"/>
  <c r="X441" i="1"/>
  <c r="X405" i="1"/>
  <c r="X270" i="1"/>
  <c r="X422" i="1"/>
  <c r="X309" i="1"/>
  <c r="X294" i="1"/>
  <c r="X241" i="1"/>
  <c r="X43" i="1"/>
  <c r="X300" i="1"/>
  <c r="X447" i="1"/>
  <c r="X237" i="1"/>
  <c r="X64" i="1"/>
  <c r="X39" i="1"/>
  <c r="X327" i="1"/>
  <c r="X430" i="1"/>
  <c r="X126" i="1"/>
  <c r="X122" i="1"/>
  <c r="X228" i="1"/>
  <c r="X103" i="1"/>
  <c r="X547" i="1"/>
  <c r="X46" i="1"/>
  <c r="X206" i="1"/>
  <c r="X177" i="1"/>
  <c r="X325" i="1"/>
  <c r="X171" i="1"/>
  <c r="X445" i="1"/>
  <c r="X436" i="1"/>
  <c r="X437" i="1"/>
  <c r="X413" i="1"/>
  <c r="X54" i="1"/>
  <c r="X134" i="1"/>
  <c r="X713" i="1"/>
  <c r="X254" i="1"/>
  <c r="X226" i="1"/>
  <c r="X77" i="1"/>
  <c r="X299" i="1"/>
  <c r="X42" i="1"/>
  <c r="X332" i="1"/>
  <c r="X34" i="1"/>
  <c r="X112" i="1"/>
  <c r="X207" i="1"/>
  <c r="X342" i="1"/>
  <c r="X26" i="1"/>
  <c r="X416" i="1"/>
  <c r="X127" i="1"/>
  <c r="X256" i="1"/>
  <c r="X109" i="1"/>
  <c r="X212" i="1"/>
  <c r="X363" i="1"/>
  <c r="X223" i="1"/>
  <c r="X72" i="1"/>
  <c r="X343" i="1"/>
  <c r="X460" i="1"/>
  <c r="X490" i="1"/>
  <c r="X274" i="1"/>
  <c r="X362" i="1"/>
  <c r="X196" i="1"/>
  <c r="X215" i="1"/>
  <c r="X470" i="1"/>
  <c r="X36" i="1"/>
  <c r="X396" i="1"/>
  <c r="X476" i="1"/>
  <c r="X187" i="1"/>
  <c r="X302" i="1"/>
  <c r="X154" i="1"/>
  <c r="X545" i="1"/>
  <c r="X145" i="1"/>
  <c r="X224" i="1"/>
  <c r="X99" i="1"/>
  <c r="X213" i="1"/>
  <c r="X209" i="1"/>
  <c r="X173" i="1"/>
  <c r="X57" i="1"/>
  <c r="X532" i="1"/>
  <c r="X202" i="1"/>
  <c r="X157" i="1"/>
  <c r="X95" i="1"/>
  <c r="X315" i="1"/>
  <c r="X169" i="1"/>
  <c r="X501" i="1"/>
  <c r="X316" i="1"/>
  <c r="X280" i="1"/>
  <c r="X146" i="1"/>
  <c r="X453" i="1"/>
  <c r="X311" i="1"/>
  <c r="X149" i="1"/>
  <c r="X426" i="1"/>
  <c r="X320" i="1"/>
  <c r="X609" i="1"/>
  <c r="X167" i="1"/>
  <c r="X255" i="1"/>
  <c r="X225" i="1"/>
  <c r="X12" i="1"/>
  <c r="X449" i="1"/>
  <c r="X399" i="1"/>
  <c r="X473" i="1"/>
  <c r="X527" i="1"/>
  <c r="X265" i="1"/>
  <c r="X211" i="1"/>
  <c r="X439" i="1"/>
  <c r="X51" i="1"/>
  <c r="X467" i="1"/>
  <c r="X155" i="1"/>
  <c r="X235" i="1"/>
  <c r="X854" i="1"/>
  <c r="X507" i="1"/>
  <c r="X182" i="1"/>
  <c r="X724" i="1"/>
  <c r="X319" i="1"/>
  <c r="X646" i="1"/>
  <c r="X111" i="1"/>
  <c r="X524" i="1"/>
  <c r="X159" i="1"/>
  <c r="X243" i="1"/>
  <c r="X48" i="1"/>
  <c r="X431" i="1"/>
  <c r="X398" i="1"/>
  <c r="X53" i="1"/>
  <c r="X341" i="1"/>
  <c r="X65" i="1"/>
  <c r="X367" i="1"/>
  <c r="X404" i="1"/>
  <c r="X204" i="1"/>
  <c r="X349" i="1"/>
  <c r="X179" i="1"/>
  <c r="X425" i="1"/>
  <c r="X162" i="1"/>
  <c r="X503" i="1"/>
  <c r="X295" i="1"/>
  <c r="X253" i="1"/>
  <c r="X234" i="1"/>
  <c r="X471" i="1"/>
  <c r="X440" i="1"/>
  <c r="X446" i="1"/>
  <c r="X130" i="1"/>
  <c r="X193" i="1"/>
  <c r="X452" i="1"/>
  <c r="X153" i="1"/>
  <c r="X47" i="1"/>
  <c r="X639" i="1"/>
  <c r="X305" i="1"/>
  <c r="X522" i="1"/>
  <c r="X554" i="1"/>
  <c r="X645" i="1"/>
  <c r="X273" i="1"/>
  <c r="X608" i="1"/>
  <c r="X428" i="1"/>
  <c r="X614" i="1"/>
  <c r="X423" i="1"/>
  <c r="X563" i="1"/>
  <c r="X573" i="1"/>
  <c r="X408" i="1"/>
  <c r="X337" i="1"/>
  <c r="X625" i="1"/>
  <c r="X156" i="1"/>
  <c r="X230" i="1"/>
  <c r="X391" i="1"/>
  <c r="X290" i="1"/>
  <c r="X516" i="1"/>
  <c r="X379" i="1"/>
  <c r="X505" i="1"/>
  <c r="X655" i="1"/>
  <c r="X676" i="1"/>
  <c r="X450" i="1"/>
  <c r="X192" i="1"/>
  <c r="X200" i="1"/>
  <c r="X506" i="1"/>
  <c r="X115" i="1"/>
  <c r="X806" i="1"/>
  <c r="X357" i="1"/>
  <c r="X475" i="1"/>
  <c r="X482" i="1"/>
  <c r="X481" i="1"/>
  <c r="X16" i="1"/>
  <c r="X208" i="1"/>
  <c r="X59" i="1"/>
  <c r="X355" i="1"/>
  <c r="X492" i="1"/>
  <c r="X175" i="1"/>
  <c r="X851" i="1"/>
  <c r="X283" i="1"/>
  <c r="X93" i="1"/>
  <c r="X809" i="1"/>
  <c r="X484" i="1"/>
  <c r="X669" i="1"/>
  <c r="X581" i="1"/>
  <c r="X560" i="1"/>
  <c r="X278" i="1"/>
  <c r="X183" i="1"/>
  <c r="X329" i="1"/>
  <c r="X631" i="1"/>
  <c r="X756" i="1"/>
  <c r="X633" i="1"/>
  <c r="X377" i="1"/>
  <c r="X188" i="1"/>
  <c r="X837" i="1"/>
  <c r="X600" i="1"/>
  <c r="X68" i="1"/>
  <c r="X520" i="1"/>
  <c r="X706" i="1"/>
  <c r="X393" i="1"/>
  <c r="X420" i="1"/>
  <c r="X582" i="1"/>
  <c r="X513" i="1"/>
  <c r="X865" i="1"/>
  <c r="X776" i="1"/>
  <c r="X590" i="1"/>
  <c r="X454" i="1"/>
  <c r="X591" i="1"/>
  <c r="X583" i="1"/>
  <c r="X480" i="1"/>
  <c r="X580" i="1"/>
  <c r="X574" i="1"/>
  <c r="X571" i="1"/>
  <c r="X258" i="1"/>
  <c r="X442" i="1"/>
  <c r="X383" i="1"/>
  <c r="X804" i="1"/>
  <c r="X725" i="1"/>
  <c r="X76" i="1"/>
  <c r="X664" i="1"/>
  <c r="X602" i="1"/>
  <c r="X276" i="1"/>
  <c r="X820" i="1"/>
  <c r="X412" i="1"/>
  <c r="X483" i="1"/>
  <c r="X373" i="1"/>
  <c r="X293" i="1"/>
  <c r="X517" i="1"/>
  <c r="X421" i="1"/>
  <c r="X297" i="1"/>
  <c r="X229" i="1"/>
  <c r="X245" i="1"/>
  <c r="X285" i="1"/>
  <c r="X298" i="1"/>
  <c r="X653" i="1"/>
  <c r="X264" i="1"/>
  <c r="X221" i="1"/>
  <c r="X566" i="1"/>
  <c r="X491" i="1"/>
  <c r="X479" i="1"/>
  <c r="X472" i="1"/>
  <c r="X497" i="1"/>
  <c r="X165" i="1"/>
  <c r="X250" i="1"/>
  <c r="X102" i="1"/>
  <c r="X266" i="1"/>
  <c r="X402" i="1"/>
  <c r="X279" i="1"/>
  <c r="X500" i="1"/>
  <c r="X238" i="1"/>
  <c r="X281" i="1"/>
  <c r="X85" i="1"/>
  <c r="X63" i="1"/>
  <c r="X597" i="1"/>
  <c r="X244" i="1"/>
  <c r="X318" i="1"/>
  <c r="X150" i="1"/>
  <c r="X242" i="1"/>
  <c r="X407" i="1"/>
  <c r="X97" i="1"/>
  <c r="X824" i="1"/>
  <c r="X168" i="1"/>
  <c r="X842" i="1"/>
  <c r="X289" i="1"/>
  <c r="X728" i="1"/>
  <c r="X88" i="1"/>
  <c r="X489" i="1"/>
  <c r="X216" i="1"/>
  <c r="X227" i="1"/>
  <c r="X610" i="1"/>
  <c r="X617" i="1"/>
  <c r="X611" i="1"/>
  <c r="X288" i="1"/>
  <c r="X444" i="1"/>
  <c r="X303" i="1"/>
  <c r="X78" i="1"/>
  <c r="X616" i="1"/>
  <c r="X844" i="1"/>
  <c r="X220" i="1"/>
  <c r="X219" i="1"/>
  <c r="X438" i="1"/>
  <c r="X239" i="1"/>
  <c r="X770" i="1"/>
  <c r="X567" i="1"/>
  <c r="X529" i="1"/>
  <c r="X128" i="1"/>
  <c r="X370" i="1"/>
  <c r="X82" i="1"/>
  <c r="X696" i="1"/>
  <c r="X612" i="1"/>
  <c r="X508" i="1"/>
  <c r="X340" i="1"/>
  <c r="X647" i="1"/>
  <c r="X323" i="1"/>
  <c r="X512" i="1"/>
  <c r="X301" i="1"/>
  <c r="X688" i="1"/>
  <c r="X83" i="1"/>
  <c r="X570" i="1"/>
  <c r="X626" i="1"/>
  <c r="X578" i="1"/>
  <c r="X292" i="1"/>
  <c r="X161" i="1"/>
  <c r="X568" i="1"/>
  <c r="X658" i="1"/>
  <c r="X635" i="1"/>
  <c r="X96" i="1"/>
  <c r="X515" i="1"/>
  <c r="X519" i="1"/>
  <c r="X741" i="1"/>
  <c r="X650" i="1"/>
  <c r="X576" i="1"/>
  <c r="X540" i="1"/>
  <c r="X593" i="1"/>
  <c r="X410" i="1"/>
  <c r="X260" i="1"/>
  <c r="X247" i="1"/>
  <c r="X557" i="1"/>
  <c r="X259" i="1"/>
  <c r="X101" i="1"/>
  <c r="X358" i="1"/>
  <c r="X644" i="1"/>
  <c r="X361" i="1"/>
  <c r="X401" i="1"/>
  <c r="X205" i="1"/>
  <c r="X792" i="1"/>
  <c r="X849" i="1"/>
  <c r="X262" i="1"/>
  <c r="X715" i="1"/>
  <c r="X267" i="1"/>
  <c r="X105" i="1"/>
  <c r="X429" i="1"/>
  <c r="X170" i="1"/>
  <c r="X415" i="1"/>
  <c r="X181" i="1"/>
  <c r="X353" i="1"/>
  <c r="X91" i="1"/>
  <c r="X92" i="1"/>
  <c r="X312" i="1"/>
  <c r="X354" i="1"/>
  <c r="X830" i="1"/>
  <c r="X296" i="1"/>
  <c r="X282" i="1"/>
  <c r="X324" i="1"/>
  <c r="X348" i="1"/>
  <c r="X726" i="1"/>
  <c r="X813" i="1"/>
  <c r="X186" i="1"/>
  <c r="X585" i="1"/>
  <c r="X465" i="1"/>
  <c r="X118" i="1"/>
  <c r="X222" i="1"/>
  <c r="X542" i="1"/>
  <c r="X565" i="1"/>
  <c r="X778" i="1"/>
  <c r="X864" i="1"/>
  <c r="X659" i="1"/>
  <c r="X477" i="1"/>
  <c r="X331" i="1"/>
  <c r="X587" i="1"/>
  <c r="X719" i="1"/>
  <c r="X414" i="1"/>
  <c r="X180" i="1"/>
  <c r="X670" i="1"/>
  <c r="X335" i="1"/>
  <c r="X307" i="1"/>
  <c r="X708" i="1"/>
  <c r="X531" i="1"/>
  <c r="X832" i="1"/>
  <c r="X199" i="1"/>
  <c r="X537" i="1"/>
  <c r="X530" i="1"/>
  <c r="X457" i="1"/>
  <c r="X389" i="1"/>
  <c r="X744" i="1"/>
  <c r="X721" i="1"/>
  <c r="X656" i="1"/>
  <c r="X685" i="1"/>
  <c r="X463" i="1"/>
  <c r="X550" i="1"/>
  <c r="X474" i="1"/>
  <c r="X339" i="1"/>
  <c r="X246" i="1"/>
  <c r="X385" i="1"/>
  <c r="X641" i="1"/>
  <c r="X271" i="1"/>
  <c r="X797" i="1"/>
  <c r="X120" i="1"/>
  <c r="X538" i="1"/>
  <c r="X494" i="1"/>
  <c r="X598" i="1"/>
  <c r="X433" i="1"/>
  <c r="X652" i="1"/>
  <c r="X637" i="1"/>
  <c r="X692" i="1"/>
  <c r="X119" i="1"/>
  <c r="X464" i="1"/>
  <c r="X249" i="1"/>
  <c r="X376" i="1"/>
  <c r="X499" i="1"/>
  <c r="X365" i="1"/>
  <c r="X561" i="1"/>
  <c r="X330" i="1"/>
  <c r="X504" i="1"/>
  <c r="X841" i="1"/>
  <c r="X461" i="1"/>
  <c r="X737" i="1"/>
  <c r="X703" i="1"/>
  <c r="X632" i="1"/>
  <c r="X877" i="1"/>
  <c r="X672" i="1"/>
  <c r="X777" i="1"/>
  <c r="X781" i="1"/>
  <c r="X579" i="1"/>
  <c r="X541" i="1"/>
  <c r="X269" i="1"/>
  <c r="X705" i="1"/>
  <c r="X607" i="1"/>
  <c r="X535" i="1"/>
  <c r="X498" i="1"/>
  <c r="X371" i="1"/>
  <c r="X369" i="1"/>
  <c r="X432" i="1"/>
  <c r="X347" i="1"/>
  <c r="X596" i="1"/>
  <c r="X424" i="1"/>
  <c r="X546" i="1"/>
  <c r="X623" i="1"/>
  <c r="X493" i="1"/>
  <c r="X166" i="1"/>
  <c r="X451" i="1"/>
  <c r="X707" i="1"/>
  <c r="X835" i="1"/>
  <c r="X815" i="1"/>
  <c r="X350" i="1"/>
  <c r="X594" i="1"/>
  <c r="X38" i="1"/>
  <c r="X751" i="1"/>
  <c r="X796" i="1"/>
  <c r="X304" i="1"/>
  <c r="X366" i="1"/>
  <c r="X510" i="1"/>
  <c r="X356" i="1"/>
  <c r="X738" i="1"/>
  <c r="X855" i="1"/>
  <c r="X699" i="1"/>
  <c r="X556" i="1"/>
  <c r="X812" i="1"/>
  <c r="X448" i="1"/>
  <c r="X466" i="1"/>
  <c r="X720" i="1"/>
  <c r="X548" i="1"/>
  <c r="X684" i="1"/>
  <c r="X257" i="1"/>
  <c r="X613" i="1"/>
  <c r="X434" i="1"/>
  <c r="X131" i="1"/>
  <c r="X275" i="1"/>
  <c r="X780" i="1"/>
  <c r="X458" i="1"/>
  <c r="X734" i="1"/>
  <c r="X755" i="1"/>
  <c r="X569" i="1"/>
  <c r="X584" i="1"/>
  <c r="X381" i="1"/>
  <c r="X761" i="1"/>
  <c r="X382" i="1"/>
  <c r="X403" i="1"/>
  <c r="X334" i="1"/>
  <c r="X823" i="1"/>
  <c r="X487" i="1"/>
  <c r="X765" i="1"/>
  <c r="X418" i="1"/>
  <c r="X693" i="1"/>
  <c r="X525" i="1"/>
  <c r="X808" i="1"/>
  <c r="X754" i="1"/>
  <c r="X774" i="1"/>
  <c r="X680" i="1"/>
  <c r="X640" i="1"/>
  <c r="X577" i="1"/>
  <c r="X671" i="1"/>
  <c r="X549" i="1"/>
  <c r="X468" i="1"/>
  <c r="X757" i="1"/>
  <c r="X523" i="1"/>
  <c r="X147" i="1"/>
  <c r="X665" i="1"/>
  <c r="X852" i="1"/>
  <c r="X409" i="1"/>
  <c r="X139" i="1"/>
  <c r="X729" i="1"/>
  <c r="X310" i="1"/>
  <c r="X695" i="1"/>
  <c r="X668" i="1"/>
  <c r="X572" i="1"/>
  <c r="X559" i="1"/>
  <c r="X562" i="1"/>
  <c r="X488" i="1"/>
  <c r="X845" i="1"/>
  <c r="X821" i="1"/>
  <c r="X740" i="1"/>
  <c r="X691" i="1"/>
  <c r="X375" i="1"/>
  <c r="X313" i="1"/>
  <c r="X736" i="1"/>
  <c r="X528" i="1"/>
  <c r="X710" i="1"/>
  <c r="X779" i="1"/>
  <c r="X829" i="1"/>
  <c r="X588" i="1"/>
  <c r="X595" i="1"/>
  <c r="X638" i="1"/>
  <c r="X378" i="1"/>
  <c r="X762" i="1"/>
  <c r="X879" i="1"/>
  <c r="X759" i="1"/>
  <c r="X333" i="1"/>
  <c r="X172" i="1"/>
  <c r="X718" i="1"/>
  <c r="X869" i="1"/>
  <c r="X763" i="1"/>
  <c r="X819" i="1"/>
  <c r="X387" i="1"/>
  <c r="X657" i="1"/>
  <c r="X831" i="1"/>
  <c r="X743" i="1"/>
  <c r="X456" i="1"/>
  <c r="X124" i="1"/>
  <c r="X336" i="1"/>
  <c r="X386" i="1"/>
  <c r="X176" i="1"/>
  <c r="X697" i="1"/>
  <c r="X730" i="1"/>
  <c r="X346" i="1"/>
  <c r="X427" i="1"/>
  <c r="X620" i="1"/>
  <c r="X351" i="1"/>
  <c r="X674" i="1"/>
  <c r="X392" i="1"/>
  <c r="X328" i="1"/>
  <c r="X277" i="1"/>
  <c r="X526" i="1"/>
  <c r="X826" i="1"/>
  <c r="X702" i="1"/>
  <c r="X368" i="1"/>
  <c r="X727" i="1"/>
  <c r="X642" i="1"/>
  <c r="X606" i="1"/>
  <c r="X372" i="1"/>
  <c r="X364" i="1"/>
  <c r="X827" i="1"/>
  <c r="X459" i="1"/>
  <c r="X814" i="1"/>
  <c r="X628" i="1"/>
  <c r="X667" i="1"/>
  <c r="X731" i="1"/>
  <c r="X766" i="1"/>
  <c r="X801" i="1"/>
  <c r="X443" i="1"/>
  <c r="X663" i="1"/>
  <c r="X615" i="1"/>
  <c r="X746" i="1"/>
  <c r="X678" i="1"/>
  <c r="X618" i="1"/>
  <c r="X750" i="1"/>
  <c r="X790" i="1"/>
  <c r="X360" i="1"/>
  <c r="X263" i="1"/>
  <c r="X673" i="1"/>
  <c r="X677" i="1"/>
  <c r="X748" i="1"/>
  <c r="X722" i="1"/>
  <c r="X649" i="1"/>
  <c r="X811" i="1"/>
  <c r="X589" i="1"/>
  <c r="X643" i="1"/>
  <c r="X785" i="1"/>
  <c r="X709" i="1"/>
  <c r="X534" i="1"/>
  <c r="X686" i="1"/>
  <c r="X586" i="1"/>
  <c r="X518" i="1"/>
  <c r="X760" i="1"/>
  <c r="X701" i="1"/>
  <c r="X846" i="1"/>
  <c r="X859" i="1"/>
  <c r="X816" i="1"/>
  <c r="X194" i="1"/>
  <c r="X604" i="1"/>
  <c r="X745" i="1"/>
  <c r="X395" i="1"/>
  <c r="X400" i="1"/>
  <c r="X712" i="1"/>
  <c r="X502" i="1"/>
  <c r="X735" i="1"/>
  <c r="X462" i="1"/>
  <c r="X771" i="1"/>
  <c r="X795" i="1"/>
  <c r="X817" i="1"/>
  <c r="X716" i="1"/>
  <c r="X739" i="1"/>
  <c r="X660" i="1"/>
  <c r="X533" i="1"/>
  <c r="X689" i="1"/>
  <c r="X397" i="1"/>
  <c r="X700" i="1"/>
  <c r="X772" i="1"/>
  <c r="X767" i="1"/>
  <c r="X555" i="1"/>
  <c r="X394" i="1"/>
  <c r="X868" i="1"/>
  <c r="X543" i="1"/>
  <c r="X553" i="1"/>
  <c r="X469" i="1"/>
  <c r="X630" i="1"/>
  <c r="X714" i="1"/>
  <c r="X648" i="1"/>
  <c r="X833" i="1"/>
  <c r="X803" i="1"/>
  <c r="X698" i="1"/>
  <c r="X622" i="1"/>
  <c r="X764" i="1"/>
  <c r="X619" i="1"/>
  <c r="X758" i="1"/>
  <c r="X862" i="1"/>
  <c r="X564" i="1"/>
  <c r="X788" i="1"/>
  <c r="X863" i="1"/>
  <c r="X190" i="1"/>
  <c r="X839" i="1"/>
  <c r="X784" i="1"/>
  <c r="X800" i="1"/>
  <c r="X775" i="1"/>
  <c r="X753" i="1"/>
  <c r="X654" i="1"/>
  <c r="X694" i="1"/>
  <c r="X818" i="1"/>
  <c r="X682" i="1"/>
  <c r="X773" i="1"/>
  <c r="X876" i="1"/>
  <c r="X791" i="1"/>
  <c r="X794" i="1"/>
  <c r="X683" i="1"/>
  <c r="X627" i="1"/>
  <c r="X822" i="1"/>
  <c r="X521" i="1"/>
  <c r="X807" i="1"/>
  <c r="X621" i="1"/>
  <c r="X636" i="1"/>
  <c r="X769" i="1"/>
  <c r="X857" i="1"/>
  <c r="X828" i="1"/>
  <c r="X733" i="1"/>
  <c r="X601" i="1"/>
  <c r="X116" i="1"/>
  <c r="X856" i="1"/>
  <c r="X344" i="1"/>
  <c r="X890" i="1"/>
  <c r="X675" i="1"/>
  <c r="X787" i="1"/>
  <c r="X825" i="1"/>
  <c r="X679" i="1"/>
  <c r="X861" i="1"/>
  <c r="X723" i="1"/>
  <c r="X321" i="1"/>
  <c r="X711" i="1"/>
  <c r="X732" i="1"/>
  <c r="X874" i="1"/>
  <c r="X651" i="1"/>
  <c r="X858" i="1"/>
  <c r="X752" i="1"/>
  <c r="X867" i="1"/>
  <c r="X848" i="1"/>
  <c r="X544" i="1"/>
  <c r="X749" i="1"/>
  <c r="X495" i="1"/>
  <c r="X485" i="1"/>
  <c r="X551" i="1"/>
  <c r="X878" i="1"/>
  <c r="X539" i="1"/>
  <c r="X805" i="1"/>
  <c r="X552" i="1"/>
  <c r="X802" i="1"/>
  <c r="X345" i="1"/>
  <c r="X536" i="1"/>
  <c r="X786" i="1"/>
  <c r="X850" i="1"/>
  <c r="X603" i="1"/>
  <c r="X509" i="1"/>
  <c r="X834" i="1"/>
  <c r="X798" i="1"/>
  <c r="X889" i="1"/>
  <c r="X605" i="1"/>
  <c r="X742" i="1"/>
  <c r="X662" i="1"/>
  <c r="X871" i="1"/>
  <c r="X840" i="1"/>
  <c r="X893" i="1"/>
  <c r="X661" i="1"/>
  <c r="X838" i="1"/>
  <c r="X875" i="1"/>
  <c r="X873" i="1"/>
  <c r="X847" i="1"/>
  <c r="X872" i="1"/>
  <c r="X687" i="1"/>
  <c r="X599" i="1"/>
  <c r="X782" i="1"/>
  <c r="X884" i="1"/>
  <c r="X789" i="1"/>
  <c r="X888" i="1"/>
  <c r="X783" i="1"/>
  <c r="X704" i="1"/>
  <c r="X866" i="1"/>
  <c r="X882" i="1"/>
  <c r="X836" i="1"/>
  <c r="X883" i="1"/>
  <c r="X860" i="1"/>
  <c r="X885" i="1"/>
  <c r="X843" i="1"/>
  <c r="X891" i="1"/>
  <c r="X881" i="1"/>
  <c r="X666" i="1"/>
  <c r="X793" i="1"/>
  <c r="X810" i="1"/>
  <c r="X624" i="1"/>
  <c r="X747" i="1"/>
  <c r="X895" i="1"/>
  <c r="X886" i="1"/>
  <c r="X870" i="1"/>
  <c r="X853" i="1"/>
  <c r="X880" i="1"/>
  <c r="X887" i="1"/>
  <c r="X894" i="1"/>
  <c r="X896" i="1"/>
  <c r="X892" i="1"/>
  <c r="U2" i="1"/>
  <c r="U492" i="1"/>
  <c r="U420" i="1"/>
  <c r="U363" i="1"/>
  <c r="U223" i="1"/>
  <c r="U477" i="1"/>
  <c r="U642" i="1"/>
  <c r="U584" i="1"/>
  <c r="U72" i="1"/>
  <c r="U52" i="1"/>
  <c r="U236" i="1"/>
  <c r="U787" i="1"/>
  <c r="U62" i="1"/>
  <c r="U582" i="1"/>
  <c r="U175" i="1"/>
  <c r="U210" i="1"/>
  <c r="U317" i="1"/>
  <c r="U728" i="1"/>
  <c r="U513" i="1"/>
  <c r="U381" i="1"/>
  <c r="U94" i="1"/>
  <c r="U865" i="1"/>
  <c r="U761" i="1"/>
  <c r="U331" i="1"/>
  <c r="U13" i="1"/>
  <c r="U137" i="1"/>
  <c r="U784" i="1"/>
  <c r="U776" i="1"/>
  <c r="U382" i="1"/>
  <c r="U800" i="1"/>
  <c r="U88" i="1"/>
  <c r="U590" i="1"/>
  <c r="U197" i="1"/>
  <c r="U233" i="1"/>
  <c r="U352" i="1"/>
  <c r="U272" i="1"/>
  <c r="U454" i="1"/>
  <c r="U403" i="1"/>
  <c r="U587" i="1"/>
  <c r="U606" i="1"/>
  <c r="U81" i="1"/>
  <c r="U359" i="1"/>
  <c r="U719" i="1"/>
  <c r="U851" i="1"/>
  <c r="U343" i="1"/>
  <c r="U649" i="1"/>
  <c r="U334" i="1"/>
  <c r="U591" i="1"/>
  <c r="U489" i="1"/>
  <c r="U583" i="1"/>
  <c r="U291" i="1"/>
  <c r="U825" i="1"/>
  <c r="U253" i="1"/>
  <c r="U480" i="1"/>
  <c r="U73" i="1"/>
  <c r="U679" i="1"/>
  <c r="U460" i="1"/>
  <c r="U490" i="1"/>
  <c r="U191" i="1"/>
  <c r="U125" i="1"/>
  <c r="U823" i="1"/>
  <c r="U234" i="1"/>
  <c r="U487" i="1"/>
  <c r="U129" i="1"/>
  <c r="U414" i="1"/>
  <c r="U44" i="1"/>
  <c r="U216" i="1"/>
  <c r="U227" i="1"/>
  <c r="U274" i="1"/>
  <c r="U180" i="1"/>
  <c r="U362" i="1"/>
  <c r="U90" i="1"/>
  <c r="U140" i="1"/>
  <c r="U196" i="1"/>
  <c r="U215" i="1"/>
  <c r="U470" i="1"/>
  <c r="U9" i="1"/>
  <c r="U36" i="1"/>
  <c r="U771" i="1"/>
  <c r="U690" i="1"/>
  <c r="U184" i="1"/>
  <c r="U670" i="1"/>
  <c r="U5" i="1"/>
  <c r="U335" i="1"/>
  <c r="U861" i="1"/>
  <c r="U610" i="1"/>
  <c r="U795" i="1"/>
  <c r="U283" i="1"/>
  <c r="U93" i="1"/>
  <c r="U471" i="1"/>
  <c r="U723" i="1"/>
  <c r="U817" i="1"/>
  <c r="U716" i="1"/>
  <c r="U338" i="1"/>
  <c r="U799" i="1"/>
  <c r="U160" i="1"/>
  <c r="U307" i="1"/>
  <c r="U708" i="1"/>
  <c r="U440" i="1"/>
  <c r="U446" i="1"/>
  <c r="U396" i="1"/>
  <c r="U531" i="1"/>
  <c r="U476" i="1"/>
  <c r="U187" i="1"/>
  <c r="U31" i="1"/>
  <c r="U775" i="1"/>
  <c r="U747" i="1"/>
  <c r="U130" i="1"/>
  <c r="U617" i="1"/>
  <c r="U765" i="1"/>
  <c r="U739" i="1"/>
  <c r="U832" i="1"/>
  <c r="U753" i="1"/>
  <c r="U302" i="1"/>
  <c r="U580" i="1"/>
  <c r="U193" i="1"/>
  <c r="U69" i="1"/>
  <c r="U611" i="1"/>
  <c r="U574" i="1"/>
  <c r="U811" i="1"/>
  <c r="U286" i="1"/>
  <c r="U154" i="1"/>
  <c r="U199" i="1"/>
  <c r="U306" i="1"/>
  <c r="U537" i="1"/>
  <c r="U418" i="1"/>
  <c r="U321" i="1"/>
  <c r="U452" i="1"/>
  <c r="U530" i="1"/>
  <c r="U372" i="1"/>
  <c r="U660" i="1"/>
  <c r="U545" i="1"/>
  <c r="U457" i="1"/>
  <c r="U145" i="1"/>
  <c r="U411" i="1"/>
  <c r="U693" i="1"/>
  <c r="U558" i="1"/>
  <c r="U525" i="1"/>
  <c r="U834" i="1"/>
  <c r="U288" i="1"/>
  <c r="U809" i="1"/>
  <c r="U406" i="1"/>
  <c r="U484" i="1"/>
  <c r="U364" i="1"/>
  <c r="U195" i="1"/>
  <c r="U654" i="1"/>
  <c r="U571" i="1"/>
  <c r="U153" i="1"/>
  <c r="U224" i="1"/>
  <c r="U322" i="1"/>
  <c r="U138" i="1"/>
  <c r="U258" i="1"/>
  <c r="U808" i="1"/>
  <c r="U754" i="1"/>
  <c r="U694" i="1"/>
  <c r="U389" i="1"/>
  <c r="U774" i="1"/>
  <c r="U711" i="1"/>
  <c r="U47" i="1"/>
  <c r="U871" i="1"/>
  <c r="U442" i="1"/>
  <c r="U106" i="1"/>
  <c r="U827" i="1"/>
  <c r="U308" i="1"/>
  <c r="U680" i="1"/>
  <c r="U514" i="1"/>
  <c r="U99" i="1"/>
  <c r="U640" i="1"/>
  <c r="U213" i="1"/>
  <c r="U203" i="1"/>
  <c r="U251" i="1"/>
  <c r="U744" i="1"/>
  <c r="U721" i="1"/>
  <c r="U459" i="1"/>
  <c r="U818" i="1"/>
  <c r="U589" i="1"/>
  <c r="U7" i="1"/>
  <c r="U656" i="1"/>
  <c r="U880" i="1"/>
  <c r="U383" i="1"/>
  <c r="U577" i="1"/>
  <c r="U639" i="1"/>
  <c r="U685" i="1"/>
  <c r="U643" i="1"/>
  <c r="U326" i="1"/>
  <c r="U814" i="1"/>
  <c r="U27" i="1"/>
  <c r="U804" i="1"/>
  <c r="U463" i="1"/>
  <c r="U550" i="1"/>
  <c r="U669" i="1"/>
  <c r="U474" i="1"/>
  <c r="U671" i="1"/>
  <c r="U339" i="1"/>
  <c r="U533" i="1"/>
  <c r="U628" i="1"/>
  <c r="U246" i="1"/>
  <c r="U444" i="1"/>
  <c r="U892" i="1"/>
  <c r="U107" i="1"/>
  <c r="U549" i="1"/>
  <c r="U682" i="1"/>
  <c r="U303" i="1"/>
  <c r="U725" i="1"/>
  <c r="U76" i="1"/>
  <c r="U248" i="1"/>
  <c r="U689" i="1"/>
  <c r="U209" i="1"/>
  <c r="U853" i="1"/>
  <c r="U468" i="1"/>
  <c r="U305" i="1"/>
  <c r="U397" i="1"/>
  <c r="U664" i="1"/>
  <c r="U732" i="1"/>
  <c r="U581" i="1"/>
  <c r="U717" i="1"/>
  <c r="U522" i="1"/>
  <c r="U602" i="1"/>
  <c r="U687" i="1"/>
  <c r="U478" i="1"/>
  <c r="U385" i="1"/>
  <c r="U78" i="1"/>
  <c r="U641" i="1"/>
  <c r="U271" i="1"/>
  <c r="U785" i="1"/>
  <c r="U276" i="1"/>
  <c r="U820" i="1"/>
  <c r="U50" i="1"/>
  <c r="U164" i="1"/>
  <c r="U709" i="1"/>
  <c r="U133" i="1"/>
  <c r="U874" i="1"/>
  <c r="U616" i="1"/>
  <c r="U844" i="1"/>
  <c r="U173" i="1"/>
  <c r="U412" i="1"/>
  <c r="U220" i="1"/>
  <c r="U757" i="1"/>
  <c r="U523" i="1"/>
  <c r="U75" i="1"/>
  <c r="U147" i="1"/>
  <c r="U219" i="1"/>
  <c r="U151" i="1"/>
  <c r="U57" i="1"/>
  <c r="U198" i="1"/>
  <c r="U438" i="1"/>
  <c r="U483" i="1"/>
  <c r="U174" i="1"/>
  <c r="U810" i="1"/>
  <c r="U665" i="1"/>
  <c r="U532" i="1"/>
  <c r="U239" i="1"/>
  <c r="U797" i="1"/>
  <c r="U120" i="1"/>
  <c r="U700" i="1"/>
  <c r="U852" i="1"/>
  <c r="U770" i="1"/>
  <c r="U417" i="1"/>
  <c r="U567" i="1"/>
  <c r="U538" i="1"/>
  <c r="U373" i="1"/>
  <c r="U529" i="1"/>
  <c r="U409" i="1"/>
  <c r="U178" i="1"/>
  <c r="U651" i="1"/>
  <c r="U49" i="1"/>
  <c r="U667" i="1"/>
  <c r="U128" i="1"/>
  <c r="U773" i="1"/>
  <c r="U370" i="1"/>
  <c r="U139" i="1"/>
  <c r="U202" i="1"/>
  <c r="U534" i="1"/>
  <c r="U157" i="1"/>
  <c r="U158" i="1"/>
  <c r="U95" i="1"/>
  <c r="U315" i="1"/>
  <c r="U70" i="1"/>
  <c r="U876" i="1"/>
  <c r="U791" i="1"/>
  <c r="U794" i="1"/>
  <c r="U252" i="1"/>
  <c r="U554" i="1"/>
  <c r="U82" i="1"/>
  <c r="U494" i="1"/>
  <c r="U729" i="1"/>
  <c r="U169" i="1"/>
  <c r="U696" i="1"/>
  <c r="U840" i="1"/>
  <c r="U599" i="1"/>
  <c r="U598" i="1"/>
  <c r="U772" i="1"/>
  <c r="U767" i="1"/>
  <c r="U645" i="1"/>
  <c r="U380" i="1"/>
  <c r="U293" i="1"/>
  <c r="U612" i="1"/>
  <c r="U501" i="1"/>
  <c r="U782" i="1"/>
  <c r="U634" i="1"/>
  <c r="U455" i="1"/>
  <c r="U893" i="1"/>
  <c r="U121" i="1"/>
  <c r="U508" i="1"/>
  <c r="U273" i="1"/>
  <c r="U316" i="1"/>
  <c r="U608" i="1"/>
  <c r="U884" i="1"/>
  <c r="U310" i="1"/>
  <c r="U560" i="1"/>
  <c r="U280" i="1"/>
  <c r="U146" i="1"/>
  <c r="U555" i="1"/>
  <c r="U798" i="1"/>
  <c r="U428" i="1"/>
  <c r="U695" i="1"/>
  <c r="U80" i="1"/>
  <c r="U517" i="1"/>
  <c r="U686" i="1"/>
  <c r="U278" i="1"/>
  <c r="U394" i="1"/>
  <c r="U340" i="1"/>
  <c r="U586" i="1"/>
  <c r="U183" i="1"/>
  <c r="U668" i="1"/>
  <c r="U421" i="1"/>
  <c r="U858" i="1"/>
  <c r="U614" i="1"/>
  <c r="U435" i="1"/>
  <c r="U572" i="1"/>
  <c r="U287" i="1"/>
  <c r="U232" i="1"/>
  <c r="U868" i="1"/>
  <c r="U433" i="1"/>
  <c r="U647" i="1"/>
  <c r="U559" i="1"/>
  <c r="U661" i="1"/>
  <c r="U860" i="1"/>
  <c r="U838" i="1"/>
  <c r="U887" i="1"/>
  <c r="U683" i="1"/>
  <c r="U752" i="1"/>
  <c r="U562" i="1"/>
  <c r="U543" i="1"/>
  <c r="U390" i="1"/>
  <c r="U453" i="1"/>
  <c r="U20" i="1"/>
  <c r="U30" i="1"/>
  <c r="U553" i="1"/>
  <c r="U652" i="1"/>
  <c r="U637" i="1"/>
  <c r="U323" i="1"/>
  <c r="U297" i="1"/>
  <c r="U692" i="1"/>
  <c r="U141" i="1"/>
  <c r="U329" i="1"/>
  <c r="U512" i="1"/>
  <c r="U631" i="1"/>
  <c r="U229" i="1"/>
  <c r="U245" i="1"/>
  <c r="U24" i="1"/>
  <c r="U119" i="1"/>
  <c r="U148" i="1"/>
  <c r="U301" i="1"/>
  <c r="U688" i="1"/>
  <c r="U285" i="1"/>
  <c r="U423" i="1"/>
  <c r="U563" i="1"/>
  <c r="U573" i="1"/>
  <c r="U789" i="1"/>
  <c r="U83" i="1"/>
  <c r="U464" i="1"/>
  <c r="U888" i="1"/>
  <c r="U756" i="1"/>
  <c r="U22" i="1"/>
  <c r="U886" i="1"/>
  <c r="U144" i="1"/>
  <c r="U408" i="1"/>
  <c r="U337" i="1"/>
  <c r="U511" i="1"/>
  <c r="U441" i="1"/>
  <c r="U298" i="1"/>
  <c r="U10" i="1"/>
  <c r="U405" i="1"/>
  <c r="U249" i="1"/>
  <c r="U518" i="1"/>
  <c r="U98" i="1"/>
  <c r="U376" i="1"/>
  <c r="U488" i="1"/>
  <c r="U469" i="1"/>
  <c r="U35" i="1"/>
  <c r="U633" i="1"/>
  <c r="U311" i="1"/>
  <c r="U570" i="1"/>
  <c r="U845" i="1"/>
  <c r="U499" i="1"/>
  <c r="U626" i="1"/>
  <c r="U630" i="1"/>
  <c r="U783" i="1"/>
  <c r="U149" i="1"/>
  <c r="U426" i="1"/>
  <c r="U821" i="1"/>
  <c r="U19" i="1"/>
  <c r="U132" i="1"/>
  <c r="U365" i="1"/>
  <c r="U320" i="1"/>
  <c r="U760" i="1"/>
  <c r="U740" i="1"/>
  <c r="U609" i="1"/>
  <c r="U270" i="1"/>
  <c r="U714" i="1"/>
  <c r="U867" i="1"/>
  <c r="U167" i="1"/>
  <c r="U37" i="1"/>
  <c r="U578" i="1"/>
  <c r="U561" i="1"/>
  <c r="U377" i="1"/>
  <c r="U330" i="1"/>
  <c r="U889" i="1"/>
  <c r="U74" i="1"/>
  <c r="U691" i="1"/>
  <c r="U255" i="1"/>
  <c r="U627" i="1"/>
  <c r="U67" i="1"/>
  <c r="U504" i="1"/>
  <c r="U292" i="1"/>
  <c r="U422" i="1"/>
  <c r="U575" i="1"/>
  <c r="U768" i="1"/>
  <c r="U225" i="1"/>
  <c r="U12" i="1"/>
  <c r="U375" i="1"/>
  <c r="U419" i="1"/>
  <c r="U313" i="1"/>
  <c r="U870" i="1"/>
  <c r="U625" i="1"/>
  <c r="U875" i="1"/>
  <c r="U3" i="1"/>
  <c r="U653" i="1"/>
  <c r="U161" i="1"/>
  <c r="U156" i="1"/>
  <c r="U841" i="1"/>
  <c r="U895" i="1"/>
  <c r="U736" i="1"/>
  <c r="U449" i="1"/>
  <c r="U230" i="1"/>
  <c r="U701" i="1"/>
  <c r="U461" i="1"/>
  <c r="U399" i="1"/>
  <c r="U568" i="1"/>
  <c r="U528" i="1"/>
  <c r="U188" i="1"/>
  <c r="U117" i="1"/>
  <c r="U848" i="1"/>
  <c r="U822" i="1"/>
  <c r="U521" i="1"/>
  <c r="U846" i="1"/>
  <c r="U264" i="1"/>
  <c r="U473" i="1"/>
  <c r="U309" i="1"/>
  <c r="U221" i="1"/>
  <c r="U859" i="1"/>
  <c r="U391" i="1"/>
  <c r="U710" i="1"/>
  <c r="U566" i="1"/>
  <c r="U704" i="1"/>
  <c r="U491" i="1"/>
  <c r="U648" i="1"/>
  <c r="U866" i="1"/>
  <c r="U658" i="1"/>
  <c r="U737" i="1"/>
  <c r="U294" i="1"/>
  <c r="U703" i="1"/>
  <c r="U544" i="1"/>
  <c r="U290" i="1"/>
  <c r="U479" i="1"/>
  <c r="U527" i="1"/>
  <c r="U885" i="1"/>
  <c r="U23" i="1"/>
  <c r="U635" i="1"/>
  <c r="U843" i="1"/>
  <c r="U241" i="1"/>
  <c r="U43" i="1"/>
  <c r="U33" i="1"/>
  <c r="U731" i="1"/>
  <c r="U84" i="1"/>
  <c r="U779" i="1"/>
  <c r="U632" i="1"/>
  <c r="U265" i="1"/>
  <c r="U211" i="1"/>
  <c r="U749" i="1"/>
  <c r="U829" i="1"/>
  <c r="U96" i="1"/>
  <c r="U515" i="1"/>
  <c r="U519" i="1"/>
  <c r="U439" i="1"/>
  <c r="U837" i="1"/>
  <c r="U374" i="1"/>
  <c r="U588" i="1"/>
  <c r="U300" i="1"/>
  <c r="U595" i="1"/>
  <c r="U638" i="1"/>
  <c r="U516" i="1"/>
  <c r="U447" i="1"/>
  <c r="U833" i="1"/>
  <c r="U51" i="1"/>
  <c r="U877" i="1"/>
  <c r="U237" i="1"/>
  <c r="U600" i="1"/>
  <c r="U495" i="1"/>
  <c r="U807" i="1"/>
  <c r="U672" i="1"/>
  <c r="U777" i="1"/>
  <c r="U766" i="1"/>
  <c r="U89" i="1"/>
  <c r="U378" i="1"/>
  <c r="U163" i="1"/>
  <c r="U762" i="1"/>
  <c r="U891" i="1"/>
  <c r="U801" i="1"/>
  <c r="U64" i="1"/>
  <c r="U485" i="1"/>
  <c r="U879" i="1"/>
  <c r="U759" i="1"/>
  <c r="U741" i="1"/>
  <c r="U472" i="1"/>
  <c r="U261" i="1"/>
  <c r="U621" i="1"/>
  <c r="U443" i="1"/>
  <c r="U497" i="1"/>
  <c r="U663" i="1"/>
  <c r="U816" i="1"/>
  <c r="U39" i="1"/>
  <c r="U467" i="1"/>
  <c r="U615" i="1"/>
  <c r="U41" i="1"/>
  <c r="U108" i="1"/>
  <c r="U155" i="1"/>
  <c r="U781" i="1"/>
  <c r="U579" i="1"/>
  <c r="U551" i="1"/>
  <c r="U165" i="1"/>
  <c r="U250" i="1"/>
  <c r="U650" i="1"/>
  <c r="U58" i="1"/>
  <c r="U636" i="1"/>
  <c r="U240" i="1"/>
  <c r="U541" i="1"/>
  <c r="U333" i="1"/>
  <c r="U576" i="1"/>
  <c r="U384" i="1"/>
  <c r="U746" i="1"/>
  <c r="U32" i="1"/>
  <c r="U6" i="1"/>
  <c r="U235" i="1"/>
  <c r="U135" i="1"/>
  <c r="U540" i="1"/>
  <c r="U593" i="1"/>
  <c r="U60" i="1"/>
  <c r="U410" i="1"/>
  <c r="U260" i="1"/>
  <c r="U247" i="1"/>
  <c r="U269" i="1"/>
  <c r="U678" i="1"/>
  <c r="U705" i="1"/>
  <c r="U379" i="1"/>
  <c r="U152" i="1"/>
  <c r="U327" i="1"/>
  <c r="U557" i="1"/>
  <c r="U878" i="1"/>
  <c r="U430" i="1"/>
  <c r="U102" i="1"/>
  <c r="U259" i="1"/>
  <c r="U172" i="1"/>
  <c r="U126" i="1"/>
  <c r="U718" i="1"/>
  <c r="U101" i="1"/>
  <c r="U894" i="1"/>
  <c r="U869" i="1"/>
  <c r="U358" i="1"/>
  <c r="U194" i="1"/>
  <c r="U644" i="1"/>
  <c r="U854" i="1"/>
  <c r="U763" i="1"/>
  <c r="U136" i="1"/>
  <c r="U266" i="1"/>
  <c r="U819" i="1"/>
  <c r="U882" i="1"/>
  <c r="U607" i="1"/>
  <c r="U361" i="1"/>
  <c r="U535" i="1"/>
  <c r="U498" i="1"/>
  <c r="U401" i="1"/>
  <c r="U205" i="1"/>
  <c r="U803" i="1"/>
  <c r="U507" i="1"/>
  <c r="U182" i="1"/>
  <c r="U618" i="1"/>
  <c r="U71" i="1"/>
  <c r="U371" i="1"/>
  <c r="U724" i="1"/>
  <c r="U881" i="1"/>
  <c r="U14" i="1"/>
  <c r="U387" i="1"/>
  <c r="U122" i="1"/>
  <c r="U792" i="1"/>
  <c r="U769" i="1"/>
  <c r="U319" i="1"/>
  <c r="U646" i="1"/>
  <c r="U402" i="1"/>
  <c r="U657" i="1"/>
  <c r="U857" i="1"/>
  <c r="U604" i="1"/>
  <c r="U61" i="1"/>
  <c r="U745" i="1"/>
  <c r="U111" i="1"/>
  <c r="U828" i="1"/>
  <c r="U831" i="1"/>
  <c r="U698" i="1"/>
  <c r="U142" i="1"/>
  <c r="U750" i="1"/>
  <c r="U369" i="1"/>
  <c r="U228" i="1"/>
  <c r="U539" i="1"/>
  <c r="U524" i="1"/>
  <c r="U55" i="1"/>
  <c r="U849" i="1"/>
  <c r="U592" i="1"/>
  <c r="U432" i="1"/>
  <c r="U159" i="1"/>
  <c r="U15" i="1"/>
  <c r="U243" i="1"/>
  <c r="U268" i="1"/>
  <c r="U68" i="1"/>
  <c r="U790" i="1"/>
  <c r="U262" i="1"/>
  <c r="U388" i="1"/>
  <c r="U214" i="1"/>
  <c r="U505" i="1"/>
  <c r="U113" i="1"/>
  <c r="U715" i="1"/>
  <c r="U103" i="1"/>
  <c r="U267" i="1"/>
  <c r="U11" i="1"/>
  <c r="U547" i="1"/>
  <c r="U655" i="1"/>
  <c r="U347" i="1"/>
  <c r="U596" i="1"/>
  <c r="U395" i="1"/>
  <c r="U105" i="1"/>
  <c r="U400" i="1"/>
  <c r="U279" i="1"/>
  <c r="U18" i="1"/>
  <c r="U805" i="1"/>
  <c r="U424" i="1"/>
  <c r="U48" i="1"/>
  <c r="U676" i="1"/>
  <c r="U217" i="1"/>
  <c r="U743" i="1"/>
  <c r="U546" i="1"/>
  <c r="U500" i="1"/>
  <c r="U25" i="1"/>
  <c r="U712" i="1"/>
  <c r="U429" i="1"/>
  <c r="U450" i="1"/>
  <c r="U238" i="1"/>
  <c r="U623" i="1"/>
  <c r="U314" i="1"/>
  <c r="U281" i="1"/>
  <c r="U520" i="1"/>
  <c r="U170" i="1"/>
  <c r="U493" i="1"/>
  <c r="U552" i="1"/>
  <c r="U56" i="1"/>
  <c r="U431" i="1"/>
  <c r="U110" i="1"/>
  <c r="U802" i="1"/>
  <c r="U192" i="1"/>
  <c r="U415" i="1"/>
  <c r="U166" i="1"/>
  <c r="U181" i="1"/>
  <c r="U622" i="1"/>
  <c r="U764" i="1"/>
  <c r="U451" i="1"/>
  <c r="U707" i="1"/>
  <c r="U200" i="1"/>
  <c r="U46" i="1"/>
  <c r="U836" i="1"/>
  <c r="U114" i="1"/>
  <c r="U100" i="1"/>
  <c r="U456" i="1"/>
  <c r="U206" i="1"/>
  <c r="U681" i="1"/>
  <c r="U835" i="1"/>
  <c r="U177" i="1"/>
  <c r="U325" i="1"/>
  <c r="U171" i="1"/>
  <c r="U124" i="1"/>
  <c r="U815" i="1"/>
  <c r="U40" i="1"/>
  <c r="U445" i="1"/>
  <c r="U350" i="1"/>
  <c r="U436" i="1"/>
  <c r="U506" i="1"/>
  <c r="U345" i="1"/>
  <c r="U201" i="1"/>
  <c r="U353" i="1"/>
  <c r="U91" i="1"/>
  <c r="U85" i="1"/>
  <c r="U63" i="1"/>
  <c r="U115" i="1"/>
  <c r="U733" i="1"/>
  <c r="U601" i="1"/>
  <c r="U536" i="1"/>
  <c r="U594" i="1"/>
  <c r="U360" i="1"/>
  <c r="U398" i="1"/>
  <c r="U437" i="1"/>
  <c r="U336" i="1"/>
  <c r="U38" i="1"/>
  <c r="U413" i="1"/>
  <c r="U54" i="1"/>
  <c r="U751" i="1"/>
  <c r="U116" i="1"/>
  <c r="U806" i="1"/>
  <c r="U386" i="1"/>
  <c r="U92" i="1"/>
  <c r="U53" i="1"/>
  <c r="U796" i="1"/>
  <c r="U134" i="1"/>
  <c r="U312" i="1"/>
  <c r="U17" i="1"/>
  <c r="U304" i="1"/>
  <c r="U87" i="1"/>
  <c r="U45" i="1"/>
  <c r="U28" i="1"/>
  <c r="U176" i="1"/>
  <c r="U231" i="1"/>
  <c r="U502" i="1"/>
  <c r="U366" i="1"/>
  <c r="U341" i="1"/>
  <c r="U605" i="1"/>
  <c r="U697" i="1"/>
  <c r="U713" i="1"/>
  <c r="U254" i="1"/>
  <c r="U786" i="1"/>
  <c r="U496" i="1"/>
  <c r="U619" i="1"/>
  <c r="U510" i="1"/>
  <c r="U356" i="1"/>
  <c r="U597" i="1"/>
  <c r="U143" i="1"/>
  <c r="U856" i="1"/>
  <c r="U730" i="1"/>
  <c r="U354" i="1"/>
  <c r="U357" i="1"/>
  <c r="U346" i="1"/>
  <c r="U65" i="1"/>
  <c r="U189" i="1"/>
  <c r="U738" i="1"/>
  <c r="U244" i="1"/>
  <c r="U855" i="1"/>
  <c r="U367" i="1"/>
  <c r="U735" i="1"/>
  <c r="U830" i="1"/>
  <c r="U296" i="1"/>
  <c r="U706" i="1"/>
  <c r="U282" i="1"/>
  <c r="U21" i="1"/>
  <c r="U393" i="1"/>
  <c r="U226" i="1"/>
  <c r="U873" i="1"/>
  <c r="U29" i="1"/>
  <c r="U850" i="1"/>
  <c r="U475" i="1"/>
  <c r="U758" i="1"/>
  <c r="U666" i="1"/>
  <c r="U324" i="1"/>
  <c r="U77" i="1"/>
  <c r="U404" i="1"/>
  <c r="U218" i="1"/>
  <c r="U699" i="1"/>
  <c r="U427" i="1"/>
  <c r="U263" i="1"/>
  <c r="U556" i="1"/>
  <c r="U348" i="1"/>
  <c r="U204" i="1"/>
  <c r="U299" i="1"/>
  <c r="U726" i="1"/>
  <c r="U620" i="1"/>
  <c r="U624" i="1"/>
  <c r="U318" i="1"/>
  <c r="U351" i="1"/>
  <c r="U812" i="1"/>
  <c r="U448" i="1"/>
  <c r="U150" i="1"/>
  <c r="U813" i="1"/>
  <c r="U466" i="1"/>
  <c r="U66" i="1"/>
  <c r="U742" i="1"/>
  <c r="U674" i="1"/>
  <c r="U123" i="1"/>
  <c r="U720" i="1"/>
  <c r="U349" i="1"/>
  <c r="U392" i="1"/>
  <c r="U847" i="1"/>
  <c r="U482" i="1"/>
  <c r="U872" i="1"/>
  <c r="U186" i="1"/>
  <c r="U42" i="1"/>
  <c r="U862" i="1"/>
  <c r="U328" i="1"/>
  <c r="U564" i="1"/>
  <c r="U896" i="1"/>
  <c r="U284" i="1"/>
  <c r="U332" i="1"/>
  <c r="U277" i="1"/>
  <c r="U629" i="1"/>
  <c r="U585" i="1"/>
  <c r="U34" i="1"/>
  <c r="U788" i="1"/>
  <c r="U112" i="1"/>
  <c r="U242" i="1"/>
  <c r="U179" i="1"/>
  <c r="U548" i="1"/>
  <c r="U526" i="1"/>
  <c r="U662" i="1"/>
  <c r="U684" i="1"/>
  <c r="U207" i="1"/>
  <c r="U826" i="1"/>
  <c r="U465" i="1"/>
  <c r="U118" i="1"/>
  <c r="U603" i="1"/>
  <c r="U257" i="1"/>
  <c r="U344" i="1"/>
  <c r="U613" i="1"/>
  <c r="U79" i="1"/>
  <c r="U863" i="1"/>
  <c r="U190" i="1"/>
  <c r="U425" i="1"/>
  <c r="U839" i="1"/>
  <c r="U481" i="1"/>
  <c r="U890" i="1"/>
  <c r="U462" i="1"/>
  <c r="U222" i="1"/>
  <c r="U342" i="1"/>
  <c r="U434" i="1"/>
  <c r="U673" i="1"/>
  <c r="U677" i="1"/>
  <c r="U162" i="1"/>
  <c r="U542" i="1"/>
  <c r="U565" i="1"/>
  <c r="U26" i="1"/>
  <c r="U407" i="1"/>
  <c r="U131" i="1"/>
  <c r="U509" i="1"/>
  <c r="U16" i="1"/>
  <c r="U883" i="1"/>
  <c r="U702" i="1"/>
  <c r="U416" i="1"/>
  <c r="U127" i="1"/>
  <c r="U275" i="1"/>
  <c r="U780" i="1"/>
  <c r="U793" i="1"/>
  <c r="U208" i="1"/>
  <c r="U256" i="1"/>
  <c r="U368" i="1"/>
  <c r="U59" i="1"/>
  <c r="U97" i="1"/>
  <c r="U109" i="1"/>
  <c r="U212" i="1"/>
  <c r="U458" i="1"/>
  <c r="U503" i="1"/>
  <c r="U486" i="1"/>
  <c r="U8" i="1"/>
  <c r="U675" i="1"/>
  <c r="U778" i="1"/>
  <c r="U104" i="1"/>
  <c r="U86" i="1"/>
  <c r="U295" i="1"/>
  <c r="U824" i="1"/>
  <c r="U4" i="1"/>
  <c r="U727" i="1"/>
  <c r="U864" i="1"/>
  <c r="U734" i="1"/>
  <c r="U755" i="1"/>
  <c r="U355" i="1"/>
  <c r="U659" i="1"/>
  <c r="U748" i="1"/>
  <c r="U569" i="1"/>
  <c r="U168" i="1"/>
  <c r="U722" i="1"/>
  <c r="U842" i="1"/>
  <c r="U185" i="1"/>
  <c r="U289" i="1"/>
  <c r="T2" i="1"/>
  <c r="T492" i="1"/>
  <c r="T420" i="1"/>
  <c r="T363" i="1"/>
  <c r="T223" i="1"/>
  <c r="T477" i="1"/>
  <c r="T642" i="1"/>
  <c r="T584" i="1"/>
  <c r="T72" i="1"/>
  <c r="T52" i="1"/>
  <c r="T236" i="1"/>
  <c r="T787" i="1"/>
  <c r="T62" i="1"/>
  <c r="T582" i="1"/>
  <c r="T175" i="1"/>
  <c r="T210" i="1"/>
  <c r="T317" i="1"/>
  <c r="T728" i="1"/>
  <c r="T513" i="1"/>
  <c r="T381" i="1"/>
  <c r="T94" i="1"/>
  <c r="T865" i="1"/>
  <c r="T761" i="1"/>
  <c r="T331" i="1"/>
  <c r="T13" i="1"/>
  <c r="T137" i="1"/>
  <c r="T784" i="1"/>
  <c r="T776" i="1"/>
  <c r="T382" i="1"/>
  <c r="T800" i="1"/>
  <c r="T88" i="1"/>
  <c r="T590" i="1"/>
  <c r="T197" i="1"/>
  <c r="T233" i="1"/>
  <c r="T352" i="1"/>
  <c r="T272" i="1"/>
  <c r="T454" i="1"/>
  <c r="T403" i="1"/>
  <c r="T587" i="1"/>
  <c r="T606" i="1"/>
  <c r="T81" i="1"/>
  <c r="T359" i="1"/>
  <c r="T719" i="1"/>
  <c r="T851" i="1"/>
  <c r="T343" i="1"/>
  <c r="T649" i="1"/>
  <c r="T334" i="1"/>
  <c r="T591" i="1"/>
  <c r="T489" i="1"/>
  <c r="T583" i="1"/>
  <c r="T291" i="1"/>
  <c r="T825" i="1"/>
  <c r="T253" i="1"/>
  <c r="T480" i="1"/>
  <c r="T73" i="1"/>
  <c r="T679" i="1"/>
  <c r="T460" i="1"/>
  <c r="T490" i="1"/>
  <c r="T191" i="1"/>
  <c r="T125" i="1"/>
  <c r="T823" i="1"/>
  <c r="T234" i="1"/>
  <c r="T487" i="1"/>
  <c r="T129" i="1"/>
  <c r="T414" i="1"/>
  <c r="T44" i="1"/>
  <c r="T216" i="1"/>
  <c r="T227" i="1"/>
  <c r="T274" i="1"/>
  <c r="T180" i="1"/>
  <c r="T362" i="1"/>
  <c r="T90" i="1"/>
  <c r="T140" i="1"/>
  <c r="T196" i="1"/>
  <c r="T215" i="1"/>
  <c r="T470" i="1"/>
  <c r="T9" i="1"/>
  <c r="T36" i="1"/>
  <c r="T771" i="1"/>
  <c r="T690" i="1"/>
  <c r="T184" i="1"/>
  <c r="T670" i="1"/>
  <c r="T5" i="1"/>
  <c r="T335" i="1"/>
  <c r="T861" i="1"/>
  <c r="T610" i="1"/>
  <c r="T795" i="1"/>
  <c r="T283" i="1"/>
  <c r="T93" i="1"/>
  <c r="T471" i="1"/>
  <c r="T723" i="1"/>
  <c r="T817" i="1"/>
  <c r="T716" i="1"/>
  <c r="T338" i="1"/>
  <c r="T799" i="1"/>
  <c r="T160" i="1"/>
  <c r="T307" i="1"/>
  <c r="T708" i="1"/>
  <c r="T440" i="1"/>
  <c r="T446" i="1"/>
  <c r="T396" i="1"/>
  <c r="T531" i="1"/>
  <c r="T476" i="1"/>
  <c r="T187" i="1"/>
  <c r="T31" i="1"/>
  <c r="T775" i="1"/>
  <c r="T747" i="1"/>
  <c r="T130" i="1"/>
  <c r="T617" i="1"/>
  <c r="T765" i="1"/>
  <c r="T739" i="1"/>
  <c r="T832" i="1"/>
  <c r="T753" i="1"/>
  <c r="T302" i="1"/>
  <c r="T580" i="1"/>
  <c r="T193" i="1"/>
  <c r="T69" i="1"/>
  <c r="T611" i="1"/>
  <c r="T574" i="1"/>
  <c r="T811" i="1"/>
  <c r="T286" i="1"/>
  <c r="T154" i="1"/>
  <c r="T199" i="1"/>
  <c r="T306" i="1"/>
  <c r="T537" i="1"/>
  <c r="T418" i="1"/>
  <c r="T321" i="1"/>
  <c r="T452" i="1"/>
  <c r="T530" i="1"/>
  <c r="T372" i="1"/>
  <c r="T660" i="1"/>
  <c r="T545" i="1"/>
  <c r="T457" i="1"/>
  <c r="T145" i="1"/>
  <c r="T411" i="1"/>
  <c r="T693" i="1"/>
  <c r="T558" i="1"/>
  <c r="T525" i="1"/>
  <c r="T834" i="1"/>
  <c r="T288" i="1"/>
  <c r="T809" i="1"/>
  <c r="T406" i="1"/>
  <c r="T484" i="1"/>
  <c r="T364" i="1"/>
  <c r="T195" i="1"/>
  <c r="T654" i="1"/>
  <c r="T571" i="1"/>
  <c r="T153" i="1"/>
  <c r="T224" i="1"/>
  <c r="T322" i="1"/>
  <c r="T138" i="1"/>
  <c r="T258" i="1"/>
  <c r="T808" i="1"/>
  <c r="T754" i="1"/>
  <c r="T694" i="1"/>
  <c r="T389" i="1"/>
  <c r="T774" i="1"/>
  <c r="T711" i="1"/>
  <c r="T47" i="1"/>
  <c r="T871" i="1"/>
  <c r="T442" i="1"/>
  <c r="T106" i="1"/>
  <c r="T827" i="1"/>
  <c r="T308" i="1"/>
  <c r="T680" i="1"/>
  <c r="T514" i="1"/>
  <c r="T99" i="1"/>
  <c r="T640" i="1"/>
  <c r="T213" i="1"/>
  <c r="T203" i="1"/>
  <c r="T251" i="1"/>
  <c r="T744" i="1"/>
  <c r="T721" i="1"/>
  <c r="T459" i="1"/>
  <c r="T818" i="1"/>
  <c r="T589" i="1"/>
  <c r="T7" i="1"/>
  <c r="T656" i="1"/>
  <c r="T880" i="1"/>
  <c r="T383" i="1"/>
  <c r="T577" i="1"/>
  <c r="T639" i="1"/>
  <c r="T685" i="1"/>
  <c r="T643" i="1"/>
  <c r="T326" i="1"/>
  <c r="T814" i="1"/>
  <c r="T27" i="1"/>
  <c r="T804" i="1"/>
  <c r="T463" i="1"/>
  <c r="T550" i="1"/>
  <c r="T669" i="1"/>
  <c r="T474" i="1"/>
  <c r="T671" i="1"/>
  <c r="T339" i="1"/>
  <c r="T533" i="1"/>
  <c r="T628" i="1"/>
  <c r="T246" i="1"/>
  <c r="T444" i="1"/>
  <c r="T892" i="1"/>
  <c r="T107" i="1"/>
  <c r="T549" i="1"/>
  <c r="T682" i="1"/>
  <c r="T303" i="1"/>
  <c r="T725" i="1"/>
  <c r="T76" i="1"/>
  <c r="T248" i="1"/>
  <c r="T689" i="1"/>
  <c r="T209" i="1"/>
  <c r="T853" i="1"/>
  <c r="T468" i="1"/>
  <c r="T305" i="1"/>
  <c r="T397" i="1"/>
  <c r="T664" i="1"/>
  <c r="T732" i="1"/>
  <c r="T581" i="1"/>
  <c r="T717" i="1"/>
  <c r="T522" i="1"/>
  <c r="T602" i="1"/>
  <c r="T687" i="1"/>
  <c r="T478" i="1"/>
  <c r="T385" i="1"/>
  <c r="T78" i="1"/>
  <c r="T641" i="1"/>
  <c r="T271" i="1"/>
  <c r="T785" i="1"/>
  <c r="T276" i="1"/>
  <c r="T820" i="1"/>
  <c r="T50" i="1"/>
  <c r="T164" i="1"/>
  <c r="T709" i="1"/>
  <c r="T133" i="1"/>
  <c r="T874" i="1"/>
  <c r="T616" i="1"/>
  <c r="T844" i="1"/>
  <c r="T173" i="1"/>
  <c r="T412" i="1"/>
  <c r="T220" i="1"/>
  <c r="T757" i="1"/>
  <c r="T523" i="1"/>
  <c r="T75" i="1"/>
  <c r="T147" i="1"/>
  <c r="T219" i="1"/>
  <c r="T151" i="1"/>
  <c r="T57" i="1"/>
  <c r="T198" i="1"/>
  <c r="T438" i="1"/>
  <c r="T483" i="1"/>
  <c r="T174" i="1"/>
  <c r="T810" i="1"/>
  <c r="T665" i="1"/>
  <c r="T532" i="1"/>
  <c r="T239" i="1"/>
  <c r="T797" i="1"/>
  <c r="T120" i="1"/>
  <c r="T700" i="1"/>
  <c r="T852" i="1"/>
  <c r="T770" i="1"/>
  <c r="T417" i="1"/>
  <c r="T567" i="1"/>
  <c r="T538" i="1"/>
  <c r="T373" i="1"/>
  <c r="T529" i="1"/>
  <c r="T409" i="1"/>
  <c r="T178" i="1"/>
  <c r="T651" i="1"/>
  <c r="T49" i="1"/>
  <c r="T667" i="1"/>
  <c r="T128" i="1"/>
  <c r="T773" i="1"/>
  <c r="T370" i="1"/>
  <c r="T139" i="1"/>
  <c r="T202" i="1"/>
  <c r="T534" i="1"/>
  <c r="T157" i="1"/>
  <c r="T158" i="1"/>
  <c r="T95" i="1"/>
  <c r="T315" i="1"/>
  <c r="T70" i="1"/>
  <c r="T876" i="1"/>
  <c r="T791" i="1"/>
  <c r="T794" i="1"/>
  <c r="T252" i="1"/>
  <c r="T554" i="1"/>
  <c r="T82" i="1"/>
  <c r="T494" i="1"/>
  <c r="T729" i="1"/>
  <c r="T169" i="1"/>
  <c r="T696" i="1"/>
  <c r="T840" i="1"/>
  <c r="T599" i="1"/>
  <c r="T598" i="1"/>
  <c r="T772" i="1"/>
  <c r="T767" i="1"/>
  <c r="T645" i="1"/>
  <c r="T380" i="1"/>
  <c r="T293" i="1"/>
  <c r="T612" i="1"/>
  <c r="T501" i="1"/>
  <c r="T782" i="1"/>
  <c r="T634" i="1"/>
  <c r="T455" i="1"/>
  <c r="T893" i="1"/>
  <c r="T121" i="1"/>
  <c r="T508" i="1"/>
  <c r="T273" i="1"/>
  <c r="T316" i="1"/>
  <c r="T608" i="1"/>
  <c r="T884" i="1"/>
  <c r="T310" i="1"/>
  <c r="T560" i="1"/>
  <c r="T280" i="1"/>
  <c r="T146" i="1"/>
  <c r="T555" i="1"/>
  <c r="T798" i="1"/>
  <c r="T428" i="1"/>
  <c r="T695" i="1"/>
  <c r="T80" i="1"/>
  <c r="T517" i="1"/>
  <c r="T686" i="1"/>
  <c r="T278" i="1"/>
  <c r="T394" i="1"/>
  <c r="T340" i="1"/>
  <c r="T586" i="1"/>
  <c r="T183" i="1"/>
  <c r="T668" i="1"/>
  <c r="T421" i="1"/>
  <c r="T858" i="1"/>
  <c r="T614" i="1"/>
  <c r="T435" i="1"/>
  <c r="T572" i="1"/>
  <c r="T287" i="1"/>
  <c r="T232" i="1"/>
  <c r="T868" i="1"/>
  <c r="T433" i="1"/>
  <c r="T647" i="1"/>
  <c r="T559" i="1"/>
  <c r="T661" i="1"/>
  <c r="T860" i="1"/>
  <c r="T838" i="1"/>
  <c r="T887" i="1"/>
  <c r="T683" i="1"/>
  <c r="T752" i="1"/>
  <c r="T562" i="1"/>
  <c r="T543" i="1"/>
  <c r="T390" i="1"/>
  <c r="T453" i="1"/>
  <c r="T20" i="1"/>
  <c r="T30" i="1"/>
  <c r="T553" i="1"/>
  <c r="T652" i="1"/>
  <c r="T637" i="1"/>
  <c r="T323" i="1"/>
  <c r="T297" i="1"/>
  <c r="T692" i="1"/>
  <c r="T141" i="1"/>
  <c r="T329" i="1"/>
  <c r="T512" i="1"/>
  <c r="T631" i="1"/>
  <c r="T229" i="1"/>
  <c r="T245" i="1"/>
  <c r="T24" i="1"/>
  <c r="T119" i="1"/>
  <c r="T148" i="1"/>
  <c r="T301" i="1"/>
  <c r="T688" i="1"/>
  <c r="T285" i="1"/>
  <c r="T423" i="1"/>
  <c r="T563" i="1"/>
  <c r="T573" i="1"/>
  <c r="T789" i="1"/>
  <c r="T83" i="1"/>
  <c r="T464" i="1"/>
  <c r="T888" i="1"/>
  <c r="T756" i="1"/>
  <c r="T22" i="1"/>
  <c r="T886" i="1"/>
  <c r="T144" i="1"/>
  <c r="T408" i="1"/>
  <c r="T337" i="1"/>
  <c r="T511" i="1"/>
  <c r="T441" i="1"/>
  <c r="T298" i="1"/>
  <c r="T10" i="1"/>
  <c r="T405" i="1"/>
  <c r="T249" i="1"/>
  <c r="T518" i="1"/>
  <c r="T98" i="1"/>
  <c r="T376" i="1"/>
  <c r="T488" i="1"/>
  <c r="T469" i="1"/>
  <c r="T35" i="1"/>
  <c r="T633" i="1"/>
  <c r="T311" i="1"/>
  <c r="T570" i="1"/>
  <c r="T845" i="1"/>
  <c r="T499" i="1"/>
  <c r="T626" i="1"/>
  <c r="T630" i="1"/>
  <c r="T783" i="1"/>
  <c r="T149" i="1"/>
  <c r="T426" i="1"/>
  <c r="T821" i="1"/>
  <c r="T19" i="1"/>
  <c r="T132" i="1"/>
  <c r="T365" i="1"/>
  <c r="T320" i="1"/>
  <c r="T760" i="1"/>
  <c r="T740" i="1"/>
  <c r="T609" i="1"/>
  <c r="T270" i="1"/>
  <c r="T714" i="1"/>
  <c r="T867" i="1"/>
  <c r="T167" i="1"/>
  <c r="T37" i="1"/>
  <c r="T578" i="1"/>
  <c r="T561" i="1"/>
  <c r="T377" i="1"/>
  <c r="T330" i="1"/>
  <c r="T889" i="1"/>
  <c r="T74" i="1"/>
  <c r="T691" i="1"/>
  <c r="T255" i="1"/>
  <c r="T627" i="1"/>
  <c r="T67" i="1"/>
  <c r="T504" i="1"/>
  <c r="T292" i="1"/>
  <c r="T422" i="1"/>
  <c r="T575" i="1"/>
  <c r="T768" i="1"/>
  <c r="T225" i="1"/>
  <c r="T12" i="1"/>
  <c r="T375" i="1"/>
  <c r="T419" i="1"/>
  <c r="T313" i="1"/>
  <c r="T870" i="1"/>
  <c r="T625" i="1"/>
  <c r="T875" i="1"/>
  <c r="T3" i="1"/>
  <c r="T653" i="1"/>
  <c r="T161" i="1"/>
  <c r="T156" i="1"/>
  <c r="T841" i="1"/>
  <c r="T895" i="1"/>
  <c r="T736" i="1"/>
  <c r="T449" i="1"/>
  <c r="T230" i="1"/>
  <c r="T701" i="1"/>
  <c r="T461" i="1"/>
  <c r="T399" i="1"/>
  <c r="T568" i="1"/>
  <c r="T528" i="1"/>
  <c r="T188" i="1"/>
  <c r="T117" i="1"/>
  <c r="T848" i="1"/>
  <c r="T822" i="1"/>
  <c r="T521" i="1"/>
  <c r="T846" i="1"/>
  <c r="T264" i="1"/>
  <c r="T473" i="1"/>
  <c r="T309" i="1"/>
  <c r="T221" i="1"/>
  <c r="T859" i="1"/>
  <c r="T391" i="1"/>
  <c r="T710" i="1"/>
  <c r="T566" i="1"/>
  <c r="T704" i="1"/>
  <c r="T491" i="1"/>
  <c r="T648" i="1"/>
  <c r="T866" i="1"/>
  <c r="T658" i="1"/>
  <c r="T737" i="1"/>
  <c r="T294" i="1"/>
  <c r="T703" i="1"/>
  <c r="T544" i="1"/>
  <c r="T290" i="1"/>
  <c r="T479" i="1"/>
  <c r="T527" i="1"/>
  <c r="T885" i="1"/>
  <c r="T23" i="1"/>
  <c r="T635" i="1"/>
  <c r="T843" i="1"/>
  <c r="T241" i="1"/>
  <c r="T43" i="1"/>
  <c r="T33" i="1"/>
  <c r="T731" i="1"/>
  <c r="T84" i="1"/>
  <c r="T779" i="1"/>
  <c r="T632" i="1"/>
  <c r="T265" i="1"/>
  <c r="T211" i="1"/>
  <c r="T749" i="1"/>
  <c r="T829" i="1"/>
  <c r="T96" i="1"/>
  <c r="T515" i="1"/>
  <c r="T519" i="1"/>
  <c r="T439" i="1"/>
  <c r="T837" i="1"/>
  <c r="T374" i="1"/>
  <c r="T588" i="1"/>
  <c r="T300" i="1"/>
  <c r="T595" i="1"/>
  <c r="T638" i="1"/>
  <c r="T516" i="1"/>
  <c r="T447" i="1"/>
  <c r="T833" i="1"/>
  <c r="T51" i="1"/>
  <c r="T877" i="1"/>
  <c r="T237" i="1"/>
  <c r="T600" i="1"/>
  <c r="T495" i="1"/>
  <c r="T807" i="1"/>
  <c r="T672" i="1"/>
  <c r="T777" i="1"/>
  <c r="T766" i="1"/>
  <c r="T89" i="1"/>
  <c r="T378" i="1"/>
  <c r="T163" i="1"/>
  <c r="T762" i="1"/>
  <c r="T891" i="1"/>
  <c r="T801" i="1"/>
  <c r="T64" i="1"/>
  <c r="T485" i="1"/>
  <c r="T879" i="1"/>
  <c r="T759" i="1"/>
  <c r="T741" i="1"/>
  <c r="T472" i="1"/>
  <c r="T261" i="1"/>
  <c r="T621" i="1"/>
  <c r="T443" i="1"/>
  <c r="T497" i="1"/>
  <c r="T663" i="1"/>
  <c r="T816" i="1"/>
  <c r="T39" i="1"/>
  <c r="T467" i="1"/>
  <c r="T615" i="1"/>
  <c r="T41" i="1"/>
  <c r="T108" i="1"/>
  <c r="T155" i="1"/>
  <c r="T781" i="1"/>
  <c r="T579" i="1"/>
  <c r="T551" i="1"/>
  <c r="T165" i="1"/>
  <c r="T250" i="1"/>
  <c r="T650" i="1"/>
  <c r="T58" i="1"/>
  <c r="T636" i="1"/>
  <c r="T240" i="1"/>
  <c r="T541" i="1"/>
  <c r="T333" i="1"/>
  <c r="T576" i="1"/>
  <c r="T384" i="1"/>
  <c r="T746" i="1"/>
  <c r="T32" i="1"/>
  <c r="T6" i="1"/>
  <c r="T235" i="1"/>
  <c r="T135" i="1"/>
  <c r="T540" i="1"/>
  <c r="T593" i="1"/>
  <c r="T60" i="1"/>
  <c r="T410" i="1"/>
  <c r="T260" i="1"/>
  <c r="T247" i="1"/>
  <c r="T269" i="1"/>
  <c r="T678" i="1"/>
  <c r="T705" i="1"/>
  <c r="T379" i="1"/>
  <c r="T152" i="1"/>
  <c r="T327" i="1"/>
  <c r="T557" i="1"/>
  <c r="T878" i="1"/>
  <c r="T430" i="1"/>
  <c r="T102" i="1"/>
  <c r="T259" i="1"/>
  <c r="T172" i="1"/>
  <c r="T126" i="1"/>
  <c r="T718" i="1"/>
  <c r="T101" i="1"/>
  <c r="T894" i="1"/>
  <c r="T869" i="1"/>
  <c r="T358" i="1"/>
  <c r="T194" i="1"/>
  <c r="T644" i="1"/>
  <c r="T854" i="1"/>
  <c r="T763" i="1"/>
  <c r="T136" i="1"/>
  <c r="T266" i="1"/>
  <c r="T819" i="1"/>
  <c r="T882" i="1"/>
  <c r="T607" i="1"/>
  <c r="T361" i="1"/>
  <c r="T535" i="1"/>
  <c r="T498" i="1"/>
  <c r="T401" i="1"/>
  <c r="T205" i="1"/>
  <c r="T803" i="1"/>
  <c r="T507" i="1"/>
  <c r="T182" i="1"/>
  <c r="T618" i="1"/>
  <c r="T71" i="1"/>
  <c r="T371" i="1"/>
  <c r="T724" i="1"/>
  <c r="T881" i="1"/>
  <c r="T14" i="1"/>
  <c r="T387" i="1"/>
  <c r="T122" i="1"/>
  <c r="T792" i="1"/>
  <c r="T769" i="1"/>
  <c r="T319" i="1"/>
  <c r="T646" i="1"/>
  <c r="T402" i="1"/>
  <c r="T657" i="1"/>
  <c r="T857" i="1"/>
  <c r="T604" i="1"/>
  <c r="T61" i="1"/>
  <c r="T745" i="1"/>
  <c r="T111" i="1"/>
  <c r="T828" i="1"/>
  <c r="T831" i="1"/>
  <c r="T698" i="1"/>
  <c r="T142" i="1"/>
  <c r="T750" i="1"/>
  <c r="T369" i="1"/>
  <c r="T228" i="1"/>
  <c r="T539" i="1"/>
  <c r="T524" i="1"/>
  <c r="T55" i="1"/>
  <c r="T849" i="1"/>
  <c r="T592" i="1"/>
  <c r="T432" i="1"/>
  <c r="T159" i="1"/>
  <c r="T15" i="1"/>
  <c r="T243" i="1"/>
  <c r="T268" i="1"/>
  <c r="T68" i="1"/>
  <c r="T790" i="1"/>
  <c r="T262" i="1"/>
  <c r="T388" i="1"/>
  <c r="T214" i="1"/>
  <c r="T505" i="1"/>
  <c r="T113" i="1"/>
  <c r="T715" i="1"/>
  <c r="T103" i="1"/>
  <c r="T267" i="1"/>
  <c r="T11" i="1"/>
  <c r="T547" i="1"/>
  <c r="T655" i="1"/>
  <c r="T347" i="1"/>
  <c r="T596" i="1"/>
  <c r="T395" i="1"/>
  <c r="T105" i="1"/>
  <c r="T400" i="1"/>
  <c r="T279" i="1"/>
  <c r="T18" i="1"/>
  <c r="T805" i="1"/>
  <c r="T424" i="1"/>
  <c r="T48" i="1"/>
  <c r="T676" i="1"/>
  <c r="T217" i="1"/>
  <c r="T743" i="1"/>
  <c r="T546" i="1"/>
  <c r="T500" i="1"/>
  <c r="T25" i="1"/>
  <c r="T712" i="1"/>
  <c r="T429" i="1"/>
  <c r="T450" i="1"/>
  <c r="T238" i="1"/>
  <c r="T623" i="1"/>
  <c r="T314" i="1"/>
  <c r="T281" i="1"/>
  <c r="T520" i="1"/>
  <c r="T170" i="1"/>
  <c r="T493" i="1"/>
  <c r="T552" i="1"/>
  <c r="T56" i="1"/>
  <c r="T431" i="1"/>
  <c r="T110" i="1"/>
  <c r="T802" i="1"/>
  <c r="T192" i="1"/>
  <c r="T415" i="1"/>
  <c r="T166" i="1"/>
  <c r="T181" i="1"/>
  <c r="T622" i="1"/>
  <c r="T764" i="1"/>
  <c r="T451" i="1"/>
  <c r="T707" i="1"/>
  <c r="T200" i="1"/>
  <c r="T46" i="1"/>
  <c r="T836" i="1"/>
  <c r="T114" i="1"/>
  <c r="T100" i="1"/>
  <c r="T456" i="1"/>
  <c r="T206" i="1"/>
  <c r="T681" i="1"/>
  <c r="T835" i="1"/>
  <c r="T177" i="1"/>
  <c r="T325" i="1"/>
  <c r="T171" i="1"/>
  <c r="T124" i="1"/>
  <c r="T815" i="1"/>
  <c r="T40" i="1"/>
  <c r="T445" i="1"/>
  <c r="T350" i="1"/>
  <c r="T436" i="1"/>
  <c r="T506" i="1"/>
  <c r="T345" i="1"/>
  <c r="T201" i="1"/>
  <c r="T353" i="1"/>
  <c r="T91" i="1"/>
  <c r="T85" i="1"/>
  <c r="T63" i="1"/>
  <c r="T115" i="1"/>
  <c r="T733" i="1"/>
  <c r="T601" i="1"/>
  <c r="T536" i="1"/>
  <c r="T594" i="1"/>
  <c r="T360" i="1"/>
  <c r="T398" i="1"/>
  <c r="T437" i="1"/>
  <c r="T336" i="1"/>
  <c r="T38" i="1"/>
  <c r="T413" i="1"/>
  <c r="T54" i="1"/>
  <c r="T751" i="1"/>
  <c r="T116" i="1"/>
  <c r="T806" i="1"/>
  <c r="T386" i="1"/>
  <c r="T92" i="1"/>
  <c r="T53" i="1"/>
  <c r="T796" i="1"/>
  <c r="T134" i="1"/>
  <c r="T312" i="1"/>
  <c r="T17" i="1"/>
  <c r="T304" i="1"/>
  <c r="T87" i="1"/>
  <c r="T45" i="1"/>
  <c r="T28" i="1"/>
  <c r="T176" i="1"/>
  <c r="T231" i="1"/>
  <c r="T502" i="1"/>
  <c r="T366" i="1"/>
  <c r="T341" i="1"/>
  <c r="T605" i="1"/>
  <c r="T697" i="1"/>
  <c r="T713" i="1"/>
  <c r="T254" i="1"/>
  <c r="T786" i="1"/>
  <c r="T496" i="1"/>
  <c r="T619" i="1"/>
  <c r="T510" i="1"/>
  <c r="T356" i="1"/>
  <c r="T597" i="1"/>
  <c r="T143" i="1"/>
  <c r="T856" i="1"/>
  <c r="T730" i="1"/>
  <c r="T354" i="1"/>
  <c r="T357" i="1"/>
  <c r="T346" i="1"/>
  <c r="T65" i="1"/>
  <c r="T189" i="1"/>
  <c r="T738" i="1"/>
  <c r="T244" i="1"/>
  <c r="T855" i="1"/>
  <c r="T367" i="1"/>
  <c r="T735" i="1"/>
  <c r="T830" i="1"/>
  <c r="T296" i="1"/>
  <c r="T706" i="1"/>
  <c r="T282" i="1"/>
  <c r="T21" i="1"/>
  <c r="T393" i="1"/>
  <c r="T226" i="1"/>
  <c r="T873" i="1"/>
  <c r="T29" i="1"/>
  <c r="T850" i="1"/>
  <c r="T475" i="1"/>
  <c r="T758" i="1"/>
  <c r="T666" i="1"/>
  <c r="T324" i="1"/>
  <c r="T77" i="1"/>
  <c r="T404" i="1"/>
  <c r="T218" i="1"/>
  <c r="T699" i="1"/>
  <c r="T427" i="1"/>
  <c r="T263" i="1"/>
  <c r="T556" i="1"/>
  <c r="T348" i="1"/>
  <c r="T204" i="1"/>
  <c r="T299" i="1"/>
  <c r="T726" i="1"/>
  <c r="T620" i="1"/>
  <c r="T624" i="1"/>
  <c r="T318" i="1"/>
  <c r="T351" i="1"/>
  <c r="T812" i="1"/>
  <c r="T448" i="1"/>
  <c r="T150" i="1"/>
  <c r="T813" i="1"/>
  <c r="T466" i="1"/>
  <c r="T66" i="1"/>
  <c r="T742" i="1"/>
  <c r="T674" i="1"/>
  <c r="T123" i="1"/>
  <c r="T720" i="1"/>
  <c r="T349" i="1"/>
  <c r="T392" i="1"/>
  <c r="T847" i="1"/>
  <c r="T482" i="1"/>
  <c r="T872" i="1"/>
  <c r="T186" i="1"/>
  <c r="T42" i="1"/>
  <c r="T862" i="1"/>
  <c r="T328" i="1"/>
  <c r="T564" i="1"/>
  <c r="T896" i="1"/>
  <c r="T284" i="1"/>
  <c r="T332" i="1"/>
  <c r="T277" i="1"/>
  <c r="T629" i="1"/>
  <c r="T585" i="1"/>
  <c r="T34" i="1"/>
  <c r="T788" i="1"/>
  <c r="T112" i="1"/>
  <c r="T242" i="1"/>
  <c r="T179" i="1"/>
  <c r="T548" i="1"/>
  <c r="T526" i="1"/>
  <c r="T662" i="1"/>
  <c r="T684" i="1"/>
  <c r="T207" i="1"/>
  <c r="T826" i="1"/>
  <c r="T465" i="1"/>
  <c r="T118" i="1"/>
  <c r="T603" i="1"/>
  <c r="T257" i="1"/>
  <c r="T344" i="1"/>
  <c r="T613" i="1"/>
  <c r="T79" i="1"/>
  <c r="T863" i="1"/>
  <c r="T190" i="1"/>
  <c r="T425" i="1"/>
  <c r="T839" i="1"/>
  <c r="T481" i="1"/>
  <c r="T890" i="1"/>
  <c r="T462" i="1"/>
  <c r="T222" i="1"/>
  <c r="T342" i="1"/>
  <c r="T434" i="1"/>
  <c r="T673" i="1"/>
  <c r="T677" i="1"/>
  <c r="T162" i="1"/>
  <c r="T542" i="1"/>
  <c r="T565" i="1"/>
  <c r="T26" i="1"/>
  <c r="T407" i="1"/>
  <c r="T131" i="1"/>
  <c r="T509" i="1"/>
  <c r="T16" i="1"/>
  <c r="T883" i="1"/>
  <c r="T702" i="1"/>
  <c r="T416" i="1"/>
  <c r="T127" i="1"/>
  <c r="T275" i="1"/>
  <c r="T780" i="1"/>
  <c r="T793" i="1"/>
  <c r="T208" i="1"/>
  <c r="T256" i="1"/>
  <c r="T368" i="1"/>
  <c r="T59" i="1"/>
  <c r="T97" i="1"/>
  <c r="T109" i="1"/>
  <c r="T212" i="1"/>
  <c r="T458" i="1"/>
  <c r="T503" i="1"/>
  <c r="T486" i="1"/>
  <c r="T8" i="1"/>
  <c r="T675" i="1"/>
  <c r="T778" i="1"/>
  <c r="T104" i="1"/>
  <c r="T86" i="1"/>
  <c r="T295" i="1"/>
  <c r="T824" i="1"/>
  <c r="T4" i="1"/>
  <c r="T727" i="1"/>
  <c r="T864" i="1"/>
  <c r="T734" i="1"/>
  <c r="T755" i="1"/>
  <c r="T355" i="1"/>
  <c r="T659" i="1"/>
  <c r="T748" i="1"/>
  <c r="T569" i="1"/>
  <c r="T168" i="1"/>
  <c r="T722" i="1"/>
  <c r="T842" i="1"/>
  <c r="T185" i="1"/>
  <c r="T289" i="1"/>
  <c r="S2" i="1"/>
  <c r="S492" i="1"/>
  <c r="S420" i="1"/>
  <c r="S363" i="1"/>
  <c r="S223" i="1"/>
  <c r="S477" i="1"/>
  <c r="S642" i="1"/>
  <c r="S584" i="1"/>
  <c r="S72" i="1"/>
  <c r="S52" i="1"/>
  <c r="S236" i="1"/>
  <c r="S787" i="1"/>
  <c r="S62" i="1"/>
  <c r="S582" i="1"/>
  <c r="S175" i="1"/>
  <c r="S210" i="1"/>
  <c r="S317" i="1"/>
  <c r="S728" i="1"/>
  <c r="S513" i="1"/>
  <c r="S381" i="1"/>
  <c r="S94" i="1"/>
  <c r="S865" i="1"/>
  <c r="S761" i="1"/>
  <c r="S331" i="1"/>
  <c r="S13" i="1"/>
  <c r="S137" i="1"/>
  <c r="S784" i="1"/>
  <c r="S776" i="1"/>
  <c r="S382" i="1"/>
  <c r="S800" i="1"/>
  <c r="S88" i="1"/>
  <c r="S590" i="1"/>
  <c r="S197" i="1"/>
  <c r="S233" i="1"/>
  <c r="S352" i="1"/>
  <c r="S272" i="1"/>
  <c r="S454" i="1"/>
  <c r="S403" i="1"/>
  <c r="S587" i="1"/>
  <c r="S606" i="1"/>
  <c r="S81" i="1"/>
  <c r="S359" i="1"/>
  <c r="S719" i="1"/>
  <c r="S851" i="1"/>
  <c r="S343" i="1"/>
  <c r="S649" i="1"/>
  <c r="S334" i="1"/>
  <c r="S591" i="1"/>
  <c r="S489" i="1"/>
  <c r="S583" i="1"/>
  <c r="S291" i="1"/>
  <c r="S825" i="1"/>
  <c r="S253" i="1"/>
  <c r="S480" i="1"/>
  <c r="S73" i="1"/>
  <c r="S679" i="1"/>
  <c r="S460" i="1"/>
  <c r="S490" i="1"/>
  <c r="S191" i="1"/>
  <c r="S125" i="1"/>
  <c r="S823" i="1"/>
  <c r="S234" i="1"/>
  <c r="S487" i="1"/>
  <c r="S129" i="1"/>
  <c r="S414" i="1"/>
  <c r="S44" i="1"/>
  <c r="S216" i="1"/>
  <c r="S227" i="1"/>
  <c r="S274" i="1"/>
  <c r="S180" i="1"/>
  <c r="S362" i="1"/>
  <c r="S90" i="1"/>
  <c r="S140" i="1"/>
  <c r="S196" i="1"/>
  <c r="S215" i="1"/>
  <c r="S470" i="1"/>
  <c r="S9" i="1"/>
  <c r="S36" i="1"/>
  <c r="S771" i="1"/>
  <c r="S690" i="1"/>
  <c r="S184" i="1"/>
  <c r="S670" i="1"/>
  <c r="S5" i="1"/>
  <c r="S335" i="1"/>
  <c r="S861" i="1"/>
  <c r="S610" i="1"/>
  <c r="S795" i="1"/>
  <c r="S283" i="1"/>
  <c r="S93" i="1"/>
  <c r="S471" i="1"/>
  <c r="S723" i="1"/>
  <c r="S817" i="1"/>
  <c r="S716" i="1"/>
  <c r="S338" i="1"/>
  <c r="S799" i="1"/>
  <c r="S160" i="1"/>
  <c r="S307" i="1"/>
  <c r="S708" i="1"/>
  <c r="S440" i="1"/>
  <c r="S446" i="1"/>
  <c r="S396" i="1"/>
  <c r="S531" i="1"/>
  <c r="S476" i="1"/>
  <c r="S187" i="1"/>
  <c r="S31" i="1"/>
  <c r="S775" i="1"/>
  <c r="S747" i="1"/>
  <c r="S130" i="1"/>
  <c r="S617" i="1"/>
  <c r="S765" i="1"/>
  <c r="S739" i="1"/>
  <c r="S832" i="1"/>
  <c r="S753" i="1"/>
  <c r="S302" i="1"/>
  <c r="S580" i="1"/>
  <c r="S193" i="1"/>
  <c r="S69" i="1"/>
  <c r="S611" i="1"/>
  <c r="S574" i="1"/>
  <c r="S811" i="1"/>
  <c r="S286" i="1"/>
  <c r="S154" i="1"/>
  <c r="S199" i="1"/>
  <c r="S306" i="1"/>
  <c r="S537" i="1"/>
  <c r="S418" i="1"/>
  <c r="S321" i="1"/>
  <c r="S452" i="1"/>
  <c r="S530" i="1"/>
  <c r="S372" i="1"/>
  <c r="S660" i="1"/>
  <c r="S545" i="1"/>
  <c r="S457" i="1"/>
  <c r="S145" i="1"/>
  <c r="S411" i="1"/>
  <c r="S693" i="1"/>
  <c r="S558" i="1"/>
  <c r="S525" i="1"/>
  <c r="S834" i="1"/>
  <c r="S288" i="1"/>
  <c r="S809" i="1"/>
  <c r="S406" i="1"/>
  <c r="S484" i="1"/>
  <c r="S364" i="1"/>
  <c r="S195" i="1"/>
  <c r="S654" i="1"/>
  <c r="S571" i="1"/>
  <c r="S153" i="1"/>
  <c r="S224" i="1"/>
  <c r="S322" i="1"/>
  <c r="S138" i="1"/>
  <c r="S258" i="1"/>
  <c r="S808" i="1"/>
  <c r="S754" i="1"/>
  <c r="S694" i="1"/>
  <c r="S389" i="1"/>
  <c r="S774" i="1"/>
  <c r="S711" i="1"/>
  <c r="S47" i="1"/>
  <c r="S871" i="1"/>
  <c r="S442" i="1"/>
  <c r="S106" i="1"/>
  <c r="S827" i="1"/>
  <c r="S308" i="1"/>
  <c r="S680" i="1"/>
  <c r="S514" i="1"/>
  <c r="S99" i="1"/>
  <c r="S640" i="1"/>
  <c r="S213" i="1"/>
  <c r="S203" i="1"/>
  <c r="S251" i="1"/>
  <c r="S744" i="1"/>
  <c r="S721" i="1"/>
  <c r="S459" i="1"/>
  <c r="S818" i="1"/>
  <c r="S589" i="1"/>
  <c r="S7" i="1"/>
  <c r="S656" i="1"/>
  <c r="S880" i="1"/>
  <c r="S383" i="1"/>
  <c r="S577" i="1"/>
  <c r="S639" i="1"/>
  <c r="S685" i="1"/>
  <c r="S643" i="1"/>
  <c r="S326" i="1"/>
  <c r="S814" i="1"/>
  <c r="S27" i="1"/>
  <c r="S804" i="1"/>
  <c r="S463" i="1"/>
  <c r="S550" i="1"/>
  <c r="S669" i="1"/>
  <c r="S474" i="1"/>
  <c r="S671" i="1"/>
  <c r="S339" i="1"/>
  <c r="S533" i="1"/>
  <c r="S628" i="1"/>
  <c r="S246" i="1"/>
  <c r="S444" i="1"/>
  <c r="S892" i="1"/>
  <c r="S107" i="1"/>
  <c r="S549" i="1"/>
  <c r="S682" i="1"/>
  <c r="S303" i="1"/>
  <c r="S725" i="1"/>
  <c r="S76" i="1"/>
  <c r="S248" i="1"/>
  <c r="S689" i="1"/>
  <c r="S209" i="1"/>
  <c r="S853" i="1"/>
  <c r="S468" i="1"/>
  <c r="S305" i="1"/>
  <c r="S397" i="1"/>
  <c r="S664" i="1"/>
  <c r="S732" i="1"/>
  <c r="S581" i="1"/>
  <c r="S717" i="1"/>
  <c r="S522" i="1"/>
  <c r="S602" i="1"/>
  <c r="S687" i="1"/>
  <c r="S478" i="1"/>
  <c r="S385" i="1"/>
  <c r="S78" i="1"/>
  <c r="S641" i="1"/>
  <c r="S271" i="1"/>
  <c r="S785" i="1"/>
  <c r="S276" i="1"/>
  <c r="S820" i="1"/>
  <c r="S50" i="1"/>
  <c r="S164" i="1"/>
  <c r="S709" i="1"/>
  <c r="S133" i="1"/>
  <c r="S874" i="1"/>
  <c r="S616" i="1"/>
  <c r="S844" i="1"/>
  <c r="S173" i="1"/>
  <c r="S412" i="1"/>
  <c r="S220" i="1"/>
  <c r="S757" i="1"/>
  <c r="S523" i="1"/>
  <c r="S75" i="1"/>
  <c r="S147" i="1"/>
  <c r="S219" i="1"/>
  <c r="S151" i="1"/>
  <c r="S57" i="1"/>
  <c r="S198" i="1"/>
  <c r="S438" i="1"/>
  <c r="S483" i="1"/>
  <c r="S174" i="1"/>
  <c r="S810" i="1"/>
  <c r="S665" i="1"/>
  <c r="S532" i="1"/>
  <c r="S239" i="1"/>
  <c r="S797" i="1"/>
  <c r="S120" i="1"/>
  <c r="S700" i="1"/>
  <c r="S852" i="1"/>
  <c r="S770" i="1"/>
  <c r="S417" i="1"/>
  <c r="S567" i="1"/>
  <c r="S538" i="1"/>
  <c r="S373" i="1"/>
  <c r="S529" i="1"/>
  <c r="S409" i="1"/>
  <c r="S178" i="1"/>
  <c r="S651" i="1"/>
  <c r="S49" i="1"/>
  <c r="S667" i="1"/>
  <c r="S128" i="1"/>
  <c r="S773" i="1"/>
  <c r="S370" i="1"/>
  <c r="S139" i="1"/>
  <c r="S202" i="1"/>
  <c r="S534" i="1"/>
  <c r="S157" i="1"/>
  <c r="S158" i="1"/>
  <c r="S95" i="1"/>
  <c r="S315" i="1"/>
  <c r="S70" i="1"/>
  <c r="S876" i="1"/>
  <c r="S791" i="1"/>
  <c r="S794" i="1"/>
  <c r="S252" i="1"/>
  <c r="S554" i="1"/>
  <c r="S82" i="1"/>
  <c r="S494" i="1"/>
  <c r="S729" i="1"/>
  <c r="S169" i="1"/>
  <c r="S696" i="1"/>
  <c r="S840" i="1"/>
  <c r="S599" i="1"/>
  <c r="S598" i="1"/>
  <c r="S772" i="1"/>
  <c r="S767" i="1"/>
  <c r="S645" i="1"/>
  <c r="S380" i="1"/>
  <c r="S293" i="1"/>
  <c r="S612" i="1"/>
  <c r="S501" i="1"/>
  <c r="S782" i="1"/>
  <c r="S634" i="1"/>
  <c r="S455" i="1"/>
  <c r="S893" i="1"/>
  <c r="S121" i="1"/>
  <c r="S508" i="1"/>
  <c r="S273" i="1"/>
  <c r="S316" i="1"/>
  <c r="S608" i="1"/>
  <c r="S884" i="1"/>
  <c r="S310" i="1"/>
  <c r="S560" i="1"/>
  <c r="S280" i="1"/>
  <c r="S146" i="1"/>
  <c r="S555" i="1"/>
  <c r="S798" i="1"/>
  <c r="S428" i="1"/>
  <c r="S695" i="1"/>
  <c r="S80" i="1"/>
  <c r="S517" i="1"/>
  <c r="S686" i="1"/>
  <c r="S278" i="1"/>
  <c r="S394" i="1"/>
  <c r="S340" i="1"/>
  <c r="S586" i="1"/>
  <c r="S183" i="1"/>
  <c r="S668" i="1"/>
  <c r="S421" i="1"/>
  <c r="S858" i="1"/>
  <c r="S614" i="1"/>
  <c r="S435" i="1"/>
  <c r="S572" i="1"/>
  <c r="S287" i="1"/>
  <c r="S232" i="1"/>
  <c r="S868" i="1"/>
  <c r="S433" i="1"/>
  <c r="S647" i="1"/>
  <c r="S559" i="1"/>
  <c r="S661" i="1"/>
  <c r="S860" i="1"/>
  <c r="S838" i="1"/>
  <c r="S887" i="1"/>
  <c r="S683" i="1"/>
  <c r="S752" i="1"/>
  <c r="S562" i="1"/>
  <c r="S543" i="1"/>
  <c r="S390" i="1"/>
  <c r="S453" i="1"/>
  <c r="S20" i="1"/>
  <c r="S30" i="1"/>
  <c r="S553" i="1"/>
  <c r="S652" i="1"/>
  <c r="S637" i="1"/>
  <c r="S323" i="1"/>
  <c r="S297" i="1"/>
  <c r="S692" i="1"/>
  <c r="S141" i="1"/>
  <c r="S329" i="1"/>
  <c r="S512" i="1"/>
  <c r="S631" i="1"/>
  <c r="S229" i="1"/>
  <c r="S245" i="1"/>
  <c r="S24" i="1"/>
  <c r="S119" i="1"/>
  <c r="S148" i="1"/>
  <c r="S301" i="1"/>
  <c r="S688" i="1"/>
  <c r="S285" i="1"/>
  <c r="S423" i="1"/>
  <c r="S563" i="1"/>
  <c r="S573" i="1"/>
  <c r="S789" i="1"/>
  <c r="S83" i="1"/>
  <c r="S464" i="1"/>
  <c r="S888" i="1"/>
  <c r="S756" i="1"/>
  <c r="S22" i="1"/>
  <c r="S886" i="1"/>
  <c r="S144" i="1"/>
  <c r="S408" i="1"/>
  <c r="S337" i="1"/>
  <c r="S511" i="1"/>
  <c r="S441" i="1"/>
  <c r="S298" i="1"/>
  <c r="S10" i="1"/>
  <c r="S405" i="1"/>
  <c r="S249" i="1"/>
  <c r="S518" i="1"/>
  <c r="S98" i="1"/>
  <c r="S376" i="1"/>
  <c r="S488" i="1"/>
  <c r="S469" i="1"/>
  <c r="S35" i="1"/>
  <c r="S633" i="1"/>
  <c r="S311" i="1"/>
  <c r="S570" i="1"/>
  <c r="S845" i="1"/>
  <c r="S499" i="1"/>
  <c r="S626" i="1"/>
  <c r="S630" i="1"/>
  <c r="S783" i="1"/>
  <c r="S149" i="1"/>
  <c r="S426" i="1"/>
  <c r="S821" i="1"/>
  <c r="S19" i="1"/>
  <c r="S132" i="1"/>
  <c r="S365" i="1"/>
  <c r="S320" i="1"/>
  <c r="S760" i="1"/>
  <c r="S740" i="1"/>
  <c r="S609" i="1"/>
  <c r="S270" i="1"/>
  <c r="S714" i="1"/>
  <c r="S867" i="1"/>
  <c r="S167" i="1"/>
  <c r="S37" i="1"/>
  <c r="S578" i="1"/>
  <c r="S561" i="1"/>
  <c r="S377" i="1"/>
  <c r="S330" i="1"/>
  <c r="S889" i="1"/>
  <c r="S74" i="1"/>
  <c r="S691" i="1"/>
  <c r="S255" i="1"/>
  <c r="S627" i="1"/>
  <c r="S67" i="1"/>
  <c r="S504" i="1"/>
  <c r="S292" i="1"/>
  <c r="S422" i="1"/>
  <c r="S575" i="1"/>
  <c r="S768" i="1"/>
  <c r="S225" i="1"/>
  <c r="S12" i="1"/>
  <c r="S375" i="1"/>
  <c r="S419" i="1"/>
  <c r="S313" i="1"/>
  <c r="S870" i="1"/>
  <c r="S625" i="1"/>
  <c r="S875" i="1"/>
  <c r="S3" i="1"/>
  <c r="S653" i="1"/>
  <c r="S161" i="1"/>
  <c r="S156" i="1"/>
  <c r="S841" i="1"/>
  <c r="S895" i="1"/>
  <c r="S736" i="1"/>
  <c r="S449" i="1"/>
  <c r="S230" i="1"/>
  <c r="S701" i="1"/>
  <c r="S461" i="1"/>
  <c r="S399" i="1"/>
  <c r="S568" i="1"/>
  <c r="S528" i="1"/>
  <c r="S188" i="1"/>
  <c r="S117" i="1"/>
  <c r="S848" i="1"/>
  <c r="S822" i="1"/>
  <c r="S521" i="1"/>
  <c r="S846" i="1"/>
  <c r="S264" i="1"/>
  <c r="S473" i="1"/>
  <c r="S309" i="1"/>
  <c r="S221" i="1"/>
  <c r="S859" i="1"/>
  <c r="S391" i="1"/>
  <c r="S710" i="1"/>
  <c r="S566" i="1"/>
  <c r="S704" i="1"/>
  <c r="S491" i="1"/>
  <c r="S648" i="1"/>
  <c r="S866" i="1"/>
  <c r="S658" i="1"/>
  <c r="S737" i="1"/>
  <c r="S294" i="1"/>
  <c r="S703" i="1"/>
  <c r="S544" i="1"/>
  <c r="S290" i="1"/>
  <c r="S479" i="1"/>
  <c r="S527" i="1"/>
  <c r="S885" i="1"/>
  <c r="S23" i="1"/>
  <c r="S635" i="1"/>
  <c r="S843" i="1"/>
  <c r="S241" i="1"/>
  <c r="S43" i="1"/>
  <c r="S33" i="1"/>
  <c r="S731" i="1"/>
  <c r="S84" i="1"/>
  <c r="S779" i="1"/>
  <c r="S632" i="1"/>
  <c r="S265" i="1"/>
  <c r="S211" i="1"/>
  <c r="S749" i="1"/>
  <c r="S829" i="1"/>
  <c r="S96" i="1"/>
  <c r="S515" i="1"/>
  <c r="S519" i="1"/>
  <c r="S439" i="1"/>
  <c r="S837" i="1"/>
  <c r="S374" i="1"/>
  <c r="S588" i="1"/>
  <c r="S300" i="1"/>
  <c r="S595" i="1"/>
  <c r="S638" i="1"/>
  <c r="S516" i="1"/>
  <c r="S447" i="1"/>
  <c r="S833" i="1"/>
  <c r="S51" i="1"/>
  <c r="S877" i="1"/>
  <c r="S237" i="1"/>
  <c r="S600" i="1"/>
  <c r="S495" i="1"/>
  <c r="S807" i="1"/>
  <c r="S672" i="1"/>
  <c r="S777" i="1"/>
  <c r="S766" i="1"/>
  <c r="S89" i="1"/>
  <c r="S378" i="1"/>
  <c r="S163" i="1"/>
  <c r="S762" i="1"/>
  <c r="S891" i="1"/>
  <c r="S801" i="1"/>
  <c r="S64" i="1"/>
  <c r="S485" i="1"/>
  <c r="S879" i="1"/>
  <c r="S759" i="1"/>
  <c r="S741" i="1"/>
  <c r="S472" i="1"/>
  <c r="S261" i="1"/>
  <c r="S621" i="1"/>
  <c r="S443" i="1"/>
  <c r="S497" i="1"/>
  <c r="S663" i="1"/>
  <c r="S816" i="1"/>
  <c r="S39" i="1"/>
  <c r="S467" i="1"/>
  <c r="S615" i="1"/>
  <c r="S41" i="1"/>
  <c r="S108" i="1"/>
  <c r="S155" i="1"/>
  <c r="S781" i="1"/>
  <c r="S579" i="1"/>
  <c r="S551" i="1"/>
  <c r="S165" i="1"/>
  <c r="S250" i="1"/>
  <c r="S650" i="1"/>
  <c r="S58" i="1"/>
  <c r="S636" i="1"/>
  <c r="S240" i="1"/>
  <c r="S541" i="1"/>
  <c r="S333" i="1"/>
  <c r="S576" i="1"/>
  <c r="S384" i="1"/>
  <c r="S746" i="1"/>
  <c r="S32" i="1"/>
  <c r="S6" i="1"/>
  <c r="S235" i="1"/>
  <c r="S135" i="1"/>
  <c r="S540" i="1"/>
  <c r="S593" i="1"/>
  <c r="S60" i="1"/>
  <c r="S410" i="1"/>
  <c r="S260" i="1"/>
  <c r="S247" i="1"/>
  <c r="S269" i="1"/>
  <c r="S678" i="1"/>
  <c r="S705" i="1"/>
  <c r="S379" i="1"/>
  <c r="S152" i="1"/>
  <c r="S327" i="1"/>
  <c r="S557" i="1"/>
  <c r="S878" i="1"/>
  <c r="S430" i="1"/>
  <c r="S102" i="1"/>
  <c r="S259" i="1"/>
  <c r="S172" i="1"/>
  <c r="S126" i="1"/>
  <c r="S718" i="1"/>
  <c r="S101" i="1"/>
  <c r="S894" i="1"/>
  <c r="S869" i="1"/>
  <c r="S358" i="1"/>
  <c r="S194" i="1"/>
  <c r="S644" i="1"/>
  <c r="S854" i="1"/>
  <c r="S763" i="1"/>
  <c r="S136" i="1"/>
  <c r="S266" i="1"/>
  <c r="S819" i="1"/>
  <c r="S882" i="1"/>
  <c r="S607" i="1"/>
  <c r="S361" i="1"/>
  <c r="S535" i="1"/>
  <c r="S498" i="1"/>
  <c r="S401" i="1"/>
  <c r="S205" i="1"/>
  <c r="S803" i="1"/>
  <c r="S507" i="1"/>
  <c r="S182" i="1"/>
  <c r="S618" i="1"/>
  <c r="S71" i="1"/>
  <c r="S371" i="1"/>
  <c r="S724" i="1"/>
  <c r="S881" i="1"/>
  <c r="S14" i="1"/>
  <c r="S387" i="1"/>
  <c r="S122" i="1"/>
  <c r="S792" i="1"/>
  <c r="S769" i="1"/>
  <c r="S319" i="1"/>
  <c r="S646" i="1"/>
  <c r="S402" i="1"/>
  <c r="S657" i="1"/>
  <c r="S857" i="1"/>
  <c r="S604" i="1"/>
  <c r="S61" i="1"/>
  <c r="S745" i="1"/>
  <c r="S111" i="1"/>
  <c r="S828" i="1"/>
  <c r="S831" i="1"/>
  <c r="S698" i="1"/>
  <c r="S142" i="1"/>
  <c r="S750" i="1"/>
  <c r="S369" i="1"/>
  <c r="S228" i="1"/>
  <c r="S539" i="1"/>
  <c r="S524" i="1"/>
  <c r="S55" i="1"/>
  <c r="S849" i="1"/>
  <c r="S592" i="1"/>
  <c r="S432" i="1"/>
  <c r="S159" i="1"/>
  <c r="S15" i="1"/>
  <c r="S243" i="1"/>
  <c r="S268" i="1"/>
  <c r="S68" i="1"/>
  <c r="S790" i="1"/>
  <c r="S262" i="1"/>
  <c r="S388" i="1"/>
  <c r="S214" i="1"/>
  <c r="S505" i="1"/>
  <c r="S113" i="1"/>
  <c r="S715" i="1"/>
  <c r="S103" i="1"/>
  <c r="S267" i="1"/>
  <c r="S11" i="1"/>
  <c r="S547" i="1"/>
  <c r="S655" i="1"/>
  <c r="S347" i="1"/>
  <c r="S596" i="1"/>
  <c r="S395" i="1"/>
  <c r="S105" i="1"/>
  <c r="S400" i="1"/>
  <c r="S279" i="1"/>
  <c r="S18" i="1"/>
  <c r="S805" i="1"/>
  <c r="S424" i="1"/>
  <c r="S48" i="1"/>
  <c r="S676" i="1"/>
  <c r="S217" i="1"/>
  <c r="S743" i="1"/>
  <c r="S546" i="1"/>
  <c r="S500" i="1"/>
  <c r="S25" i="1"/>
  <c r="S712" i="1"/>
  <c r="S429" i="1"/>
  <c r="S450" i="1"/>
  <c r="S238" i="1"/>
  <c r="S623" i="1"/>
  <c r="S314" i="1"/>
  <c r="S281" i="1"/>
  <c r="S520" i="1"/>
  <c r="S170" i="1"/>
  <c r="S493" i="1"/>
  <c r="S552" i="1"/>
  <c r="S56" i="1"/>
  <c r="S431" i="1"/>
  <c r="S110" i="1"/>
  <c r="S802" i="1"/>
  <c r="S192" i="1"/>
  <c r="S415" i="1"/>
  <c r="S166" i="1"/>
  <c r="S181" i="1"/>
  <c r="S622" i="1"/>
  <c r="S764" i="1"/>
  <c r="S451" i="1"/>
  <c r="S707" i="1"/>
  <c r="S200" i="1"/>
  <c r="S46" i="1"/>
  <c r="S836" i="1"/>
  <c r="S114" i="1"/>
  <c r="S100" i="1"/>
  <c r="S456" i="1"/>
  <c r="S206" i="1"/>
  <c r="S681" i="1"/>
  <c r="S835" i="1"/>
  <c r="S177" i="1"/>
  <c r="S325" i="1"/>
  <c r="S171" i="1"/>
  <c r="S124" i="1"/>
  <c r="S815" i="1"/>
  <c r="S40" i="1"/>
  <c r="S445" i="1"/>
  <c r="S350" i="1"/>
  <c r="S436" i="1"/>
  <c r="S506" i="1"/>
  <c r="S345" i="1"/>
  <c r="S201" i="1"/>
  <c r="S353" i="1"/>
  <c r="S91" i="1"/>
  <c r="S85" i="1"/>
  <c r="S63" i="1"/>
  <c r="S115" i="1"/>
  <c r="S733" i="1"/>
  <c r="S601" i="1"/>
  <c r="S536" i="1"/>
  <c r="S594" i="1"/>
  <c r="S360" i="1"/>
  <c r="S398" i="1"/>
  <c r="S437" i="1"/>
  <c r="S336" i="1"/>
  <c r="S38" i="1"/>
  <c r="S413" i="1"/>
  <c r="S54" i="1"/>
  <c r="S751" i="1"/>
  <c r="S116" i="1"/>
  <c r="S806" i="1"/>
  <c r="S386" i="1"/>
  <c r="S92" i="1"/>
  <c r="S53" i="1"/>
  <c r="S796" i="1"/>
  <c r="S134" i="1"/>
  <c r="S312" i="1"/>
  <c r="S17" i="1"/>
  <c r="S304" i="1"/>
  <c r="S87" i="1"/>
  <c r="S45" i="1"/>
  <c r="S28" i="1"/>
  <c r="S176" i="1"/>
  <c r="S231" i="1"/>
  <c r="S502" i="1"/>
  <c r="S366" i="1"/>
  <c r="S341" i="1"/>
  <c r="S605" i="1"/>
  <c r="S697" i="1"/>
  <c r="S713" i="1"/>
  <c r="S254" i="1"/>
  <c r="S786" i="1"/>
  <c r="S496" i="1"/>
  <c r="S619" i="1"/>
  <c r="S510" i="1"/>
  <c r="S356" i="1"/>
  <c r="S597" i="1"/>
  <c r="S143" i="1"/>
  <c r="S856" i="1"/>
  <c r="S730" i="1"/>
  <c r="S354" i="1"/>
  <c r="S357" i="1"/>
  <c r="S346" i="1"/>
  <c r="S65" i="1"/>
  <c r="S189" i="1"/>
  <c r="S738" i="1"/>
  <c r="S244" i="1"/>
  <c r="S855" i="1"/>
  <c r="S367" i="1"/>
  <c r="S735" i="1"/>
  <c r="S830" i="1"/>
  <c r="S296" i="1"/>
  <c r="S706" i="1"/>
  <c r="S282" i="1"/>
  <c r="S21" i="1"/>
  <c r="S393" i="1"/>
  <c r="S226" i="1"/>
  <c r="S873" i="1"/>
  <c r="S29" i="1"/>
  <c r="S850" i="1"/>
  <c r="S475" i="1"/>
  <c r="S758" i="1"/>
  <c r="S666" i="1"/>
  <c r="S324" i="1"/>
  <c r="S77" i="1"/>
  <c r="S404" i="1"/>
  <c r="S218" i="1"/>
  <c r="S699" i="1"/>
  <c r="S427" i="1"/>
  <c r="S263" i="1"/>
  <c r="S556" i="1"/>
  <c r="S348" i="1"/>
  <c r="S204" i="1"/>
  <c r="S299" i="1"/>
  <c r="S726" i="1"/>
  <c r="S620" i="1"/>
  <c r="S624" i="1"/>
  <c r="S318" i="1"/>
  <c r="S351" i="1"/>
  <c r="S812" i="1"/>
  <c r="S448" i="1"/>
  <c r="S150" i="1"/>
  <c r="S813" i="1"/>
  <c r="S466" i="1"/>
  <c r="S66" i="1"/>
  <c r="S742" i="1"/>
  <c r="S674" i="1"/>
  <c r="S123" i="1"/>
  <c r="S720" i="1"/>
  <c r="S349" i="1"/>
  <c r="S392" i="1"/>
  <c r="S847" i="1"/>
  <c r="S482" i="1"/>
  <c r="S872" i="1"/>
  <c r="S186" i="1"/>
  <c r="S42" i="1"/>
  <c r="S862" i="1"/>
  <c r="S328" i="1"/>
  <c r="S564" i="1"/>
  <c r="S896" i="1"/>
  <c r="S284" i="1"/>
  <c r="S332" i="1"/>
  <c r="S277" i="1"/>
  <c r="S629" i="1"/>
  <c r="S585" i="1"/>
  <c r="S34" i="1"/>
  <c r="S788" i="1"/>
  <c r="S112" i="1"/>
  <c r="S242" i="1"/>
  <c r="S179" i="1"/>
  <c r="S548" i="1"/>
  <c r="S526" i="1"/>
  <c r="S662" i="1"/>
  <c r="S684" i="1"/>
  <c r="S207" i="1"/>
  <c r="S826" i="1"/>
  <c r="S465" i="1"/>
  <c r="S118" i="1"/>
  <c r="S603" i="1"/>
  <c r="S257" i="1"/>
  <c r="S344" i="1"/>
  <c r="S613" i="1"/>
  <c r="S79" i="1"/>
  <c r="S863" i="1"/>
  <c r="S190" i="1"/>
  <c r="S425" i="1"/>
  <c r="S839" i="1"/>
  <c r="S481" i="1"/>
  <c r="S890" i="1"/>
  <c r="S462" i="1"/>
  <c r="S222" i="1"/>
  <c r="S342" i="1"/>
  <c r="S434" i="1"/>
  <c r="S673" i="1"/>
  <c r="S677" i="1"/>
  <c r="S162" i="1"/>
  <c r="S542" i="1"/>
  <c r="S565" i="1"/>
  <c r="S26" i="1"/>
  <c r="S407" i="1"/>
  <c r="S131" i="1"/>
  <c r="S509" i="1"/>
  <c r="S16" i="1"/>
  <c r="S883" i="1"/>
  <c r="S702" i="1"/>
  <c r="S416" i="1"/>
  <c r="S127" i="1"/>
  <c r="S275" i="1"/>
  <c r="S780" i="1"/>
  <c r="S793" i="1"/>
  <c r="S208" i="1"/>
  <c r="S256" i="1"/>
  <c r="S368" i="1"/>
  <c r="S59" i="1"/>
  <c r="S97" i="1"/>
  <c r="S109" i="1"/>
  <c r="S212" i="1"/>
  <c r="S458" i="1"/>
  <c r="S503" i="1"/>
  <c r="S486" i="1"/>
  <c r="S8" i="1"/>
  <c r="S675" i="1"/>
  <c r="S778" i="1"/>
  <c r="S104" i="1"/>
  <c r="S86" i="1"/>
  <c r="S295" i="1"/>
  <c r="S824" i="1"/>
  <c r="S4" i="1"/>
  <c r="S727" i="1"/>
  <c r="S864" i="1"/>
  <c r="S734" i="1"/>
  <c r="S755" i="1"/>
  <c r="S355" i="1"/>
  <c r="S659" i="1"/>
  <c r="S748" i="1"/>
  <c r="S569" i="1"/>
  <c r="S168" i="1"/>
  <c r="S722" i="1"/>
  <c r="S842" i="1"/>
  <c r="S185" i="1"/>
  <c r="S289" i="1"/>
  <c r="N2" i="1"/>
  <c r="N492" i="1"/>
  <c r="N420" i="1"/>
  <c r="N363" i="1"/>
  <c r="N223" i="1"/>
  <c r="N477" i="1"/>
  <c r="N642" i="1"/>
  <c r="N584" i="1"/>
  <c r="N72" i="1"/>
  <c r="N52" i="1"/>
  <c r="N236" i="1"/>
  <c r="N787" i="1"/>
  <c r="N62" i="1"/>
  <c r="N582" i="1"/>
  <c r="N175" i="1"/>
  <c r="N210" i="1"/>
  <c r="N317" i="1"/>
  <c r="N728" i="1"/>
  <c r="N513" i="1"/>
  <c r="N381" i="1"/>
  <c r="N94" i="1"/>
  <c r="N865" i="1"/>
  <c r="N761" i="1"/>
  <c r="N331" i="1"/>
  <c r="N13" i="1"/>
  <c r="N137" i="1"/>
  <c r="N784" i="1"/>
  <c r="N776" i="1"/>
  <c r="N382" i="1"/>
  <c r="N800" i="1"/>
  <c r="N88" i="1"/>
  <c r="N590" i="1"/>
  <c r="N197" i="1"/>
  <c r="N233" i="1"/>
  <c r="N352" i="1"/>
  <c r="N272" i="1"/>
  <c r="N454" i="1"/>
  <c r="N403" i="1"/>
  <c r="N587" i="1"/>
  <c r="N606" i="1"/>
  <c r="N81" i="1"/>
  <c r="N359" i="1"/>
  <c r="N719" i="1"/>
  <c r="N851" i="1"/>
  <c r="N343" i="1"/>
  <c r="N649" i="1"/>
  <c r="N334" i="1"/>
  <c r="N591" i="1"/>
  <c r="N489" i="1"/>
  <c r="N583" i="1"/>
  <c r="N291" i="1"/>
  <c r="N825" i="1"/>
  <c r="N253" i="1"/>
  <c r="N480" i="1"/>
  <c r="N73" i="1"/>
  <c r="N679" i="1"/>
  <c r="N460" i="1"/>
  <c r="N490" i="1"/>
  <c r="N191" i="1"/>
  <c r="N125" i="1"/>
  <c r="N823" i="1"/>
  <c r="N234" i="1"/>
  <c r="N487" i="1"/>
  <c r="N129" i="1"/>
  <c r="N414" i="1"/>
  <c r="N44" i="1"/>
  <c r="N216" i="1"/>
  <c r="N227" i="1"/>
  <c r="N274" i="1"/>
  <c r="N180" i="1"/>
  <c r="N362" i="1"/>
  <c r="N90" i="1"/>
  <c r="N140" i="1"/>
  <c r="N196" i="1"/>
  <c r="N215" i="1"/>
  <c r="N470" i="1"/>
  <c r="N9" i="1"/>
  <c r="N36" i="1"/>
  <c r="N771" i="1"/>
  <c r="N690" i="1"/>
  <c r="N184" i="1"/>
  <c r="N670" i="1"/>
  <c r="N5" i="1"/>
  <c r="N335" i="1"/>
  <c r="N861" i="1"/>
  <c r="N610" i="1"/>
  <c r="N795" i="1"/>
  <c r="N283" i="1"/>
  <c r="N93" i="1"/>
  <c r="N471" i="1"/>
  <c r="N723" i="1"/>
  <c r="N817" i="1"/>
  <c r="N716" i="1"/>
  <c r="N338" i="1"/>
  <c r="N799" i="1"/>
  <c r="N160" i="1"/>
  <c r="N307" i="1"/>
  <c r="N708" i="1"/>
  <c r="N440" i="1"/>
  <c r="N446" i="1"/>
  <c r="N396" i="1"/>
  <c r="N531" i="1"/>
  <c r="N476" i="1"/>
  <c r="N187" i="1"/>
  <c r="N31" i="1"/>
  <c r="N775" i="1"/>
  <c r="N747" i="1"/>
  <c r="N130" i="1"/>
  <c r="N617" i="1"/>
  <c r="N765" i="1"/>
  <c r="N739" i="1"/>
  <c r="N832" i="1"/>
  <c r="N753" i="1"/>
  <c r="N302" i="1"/>
  <c r="N580" i="1"/>
  <c r="N193" i="1"/>
  <c r="N69" i="1"/>
  <c r="N611" i="1"/>
  <c r="N574" i="1"/>
  <c r="N811" i="1"/>
  <c r="N286" i="1"/>
  <c r="N154" i="1"/>
  <c r="N199" i="1"/>
  <c r="N306" i="1"/>
  <c r="N537" i="1"/>
  <c r="N418" i="1"/>
  <c r="N321" i="1"/>
  <c r="N452" i="1"/>
  <c r="N530" i="1"/>
  <c r="N372" i="1"/>
  <c r="N660" i="1"/>
  <c r="N545" i="1"/>
  <c r="N457" i="1"/>
  <c r="N145" i="1"/>
  <c r="N411" i="1"/>
  <c r="N693" i="1"/>
  <c r="N558" i="1"/>
  <c r="N525" i="1"/>
  <c r="N834" i="1"/>
  <c r="N288" i="1"/>
  <c r="N809" i="1"/>
  <c r="N406" i="1"/>
  <c r="N484" i="1"/>
  <c r="N364" i="1"/>
  <c r="N195" i="1"/>
  <c r="N654" i="1"/>
  <c r="N571" i="1"/>
  <c r="N153" i="1"/>
  <c r="N224" i="1"/>
  <c r="N322" i="1"/>
  <c r="N138" i="1"/>
  <c r="N258" i="1"/>
  <c r="N808" i="1"/>
  <c r="N754" i="1"/>
  <c r="N694" i="1"/>
  <c r="N389" i="1"/>
  <c r="N774" i="1"/>
  <c r="N711" i="1"/>
  <c r="N47" i="1"/>
  <c r="N871" i="1"/>
  <c r="N442" i="1"/>
  <c r="N106" i="1"/>
  <c r="N827" i="1"/>
  <c r="N308" i="1"/>
  <c r="N680" i="1"/>
  <c r="N514" i="1"/>
  <c r="N99" i="1"/>
  <c r="N640" i="1"/>
  <c r="N213" i="1"/>
  <c r="N203" i="1"/>
  <c r="N251" i="1"/>
  <c r="N744" i="1"/>
  <c r="N721" i="1"/>
  <c r="N459" i="1"/>
  <c r="N818" i="1"/>
  <c r="N589" i="1"/>
  <c r="N7" i="1"/>
  <c r="N656" i="1"/>
  <c r="N880" i="1"/>
  <c r="N383" i="1"/>
  <c r="N577" i="1"/>
  <c r="N639" i="1"/>
  <c r="N685" i="1"/>
  <c r="N643" i="1"/>
  <c r="N326" i="1"/>
  <c r="N814" i="1"/>
  <c r="N27" i="1"/>
  <c r="N804" i="1"/>
  <c r="N463" i="1"/>
  <c r="N550" i="1"/>
  <c r="N669" i="1"/>
  <c r="N474" i="1"/>
  <c r="N671" i="1"/>
  <c r="N339" i="1"/>
  <c r="N533" i="1"/>
  <c r="N628" i="1"/>
  <c r="N246" i="1"/>
  <c r="N444" i="1"/>
  <c r="N892" i="1"/>
  <c r="N107" i="1"/>
  <c r="N549" i="1"/>
  <c r="N682" i="1"/>
  <c r="N303" i="1"/>
  <c r="N725" i="1"/>
  <c r="N76" i="1"/>
  <c r="N248" i="1"/>
  <c r="N689" i="1"/>
  <c r="N209" i="1"/>
  <c r="N853" i="1"/>
  <c r="N468" i="1"/>
  <c r="N305" i="1"/>
  <c r="N397" i="1"/>
  <c r="N664" i="1"/>
  <c r="N732" i="1"/>
  <c r="N581" i="1"/>
  <c r="N717" i="1"/>
  <c r="N522" i="1"/>
  <c r="N602" i="1"/>
  <c r="N687" i="1"/>
  <c r="N478" i="1"/>
  <c r="N385" i="1"/>
  <c r="N78" i="1"/>
  <c r="N641" i="1"/>
  <c r="N271" i="1"/>
  <c r="N785" i="1"/>
  <c r="N276" i="1"/>
  <c r="N820" i="1"/>
  <c r="N50" i="1"/>
  <c r="N164" i="1"/>
  <c r="N709" i="1"/>
  <c r="N133" i="1"/>
  <c r="N874" i="1"/>
  <c r="N616" i="1"/>
  <c r="N844" i="1"/>
  <c r="N173" i="1"/>
  <c r="N412" i="1"/>
  <c r="N220" i="1"/>
  <c r="N757" i="1"/>
  <c r="N523" i="1"/>
  <c r="N75" i="1"/>
  <c r="N147" i="1"/>
  <c r="N219" i="1"/>
  <c r="N151" i="1"/>
  <c r="N57" i="1"/>
  <c r="N198" i="1"/>
  <c r="N438" i="1"/>
  <c r="N483" i="1"/>
  <c r="N174" i="1"/>
  <c r="N810" i="1"/>
  <c r="N665" i="1"/>
  <c r="N532" i="1"/>
  <c r="N239" i="1"/>
  <c r="N797" i="1"/>
  <c r="N120" i="1"/>
  <c r="N700" i="1"/>
  <c r="N852" i="1"/>
  <c r="N770" i="1"/>
  <c r="N417" i="1"/>
  <c r="N567" i="1"/>
  <c r="N538" i="1"/>
  <c r="N373" i="1"/>
  <c r="N529" i="1"/>
  <c r="N409" i="1"/>
  <c r="N178" i="1"/>
  <c r="N651" i="1"/>
  <c r="N49" i="1"/>
  <c r="N667" i="1"/>
  <c r="N128" i="1"/>
  <c r="N773" i="1"/>
  <c r="N370" i="1"/>
  <c r="N139" i="1"/>
  <c r="N202" i="1"/>
  <c r="N534" i="1"/>
  <c r="N157" i="1"/>
  <c r="N158" i="1"/>
  <c r="N95" i="1"/>
  <c r="N315" i="1"/>
  <c r="N70" i="1"/>
  <c r="N876" i="1"/>
  <c r="N791" i="1"/>
  <c r="N794" i="1"/>
  <c r="N252" i="1"/>
  <c r="N554" i="1"/>
  <c r="N82" i="1"/>
  <c r="N494" i="1"/>
  <c r="N729" i="1"/>
  <c r="N169" i="1"/>
  <c r="N696" i="1"/>
  <c r="N840" i="1"/>
  <c r="N599" i="1"/>
  <c r="N598" i="1"/>
  <c r="N772" i="1"/>
  <c r="N767" i="1"/>
  <c r="N645" i="1"/>
  <c r="N380" i="1"/>
  <c r="N293" i="1"/>
  <c r="N612" i="1"/>
  <c r="N501" i="1"/>
  <c r="N782" i="1"/>
  <c r="N634" i="1"/>
  <c r="N455" i="1"/>
  <c r="N893" i="1"/>
  <c r="N121" i="1"/>
  <c r="N508" i="1"/>
  <c r="N273" i="1"/>
  <c r="N316" i="1"/>
  <c r="N608" i="1"/>
  <c r="N884" i="1"/>
  <c r="N310" i="1"/>
  <c r="N560" i="1"/>
  <c r="N280" i="1"/>
  <c r="N146" i="1"/>
  <c r="N555" i="1"/>
  <c r="N798" i="1"/>
  <c r="N428" i="1"/>
  <c r="N695" i="1"/>
  <c r="N80" i="1"/>
  <c r="N517" i="1"/>
  <c r="N686" i="1"/>
  <c r="N278" i="1"/>
  <c r="N394" i="1"/>
  <c r="N340" i="1"/>
  <c r="N586" i="1"/>
  <c r="N183" i="1"/>
  <c r="N668" i="1"/>
  <c r="N421" i="1"/>
  <c r="N858" i="1"/>
  <c r="N614" i="1"/>
  <c r="N435" i="1"/>
  <c r="N572" i="1"/>
  <c r="N287" i="1"/>
  <c r="N232" i="1"/>
  <c r="N868" i="1"/>
  <c r="N433" i="1"/>
  <c r="N647" i="1"/>
  <c r="N559" i="1"/>
  <c r="N661" i="1"/>
  <c r="N860" i="1"/>
  <c r="N838" i="1"/>
  <c r="N887" i="1"/>
  <c r="N683" i="1"/>
  <c r="N752" i="1"/>
  <c r="N562" i="1"/>
  <c r="N543" i="1"/>
  <c r="N390" i="1"/>
  <c r="N453" i="1"/>
  <c r="N20" i="1"/>
  <c r="N30" i="1"/>
  <c r="N553" i="1"/>
  <c r="N652" i="1"/>
  <c r="N637" i="1"/>
  <c r="N323" i="1"/>
  <c r="N297" i="1"/>
  <c r="N692" i="1"/>
  <c r="N141" i="1"/>
  <c r="N329" i="1"/>
  <c r="N512" i="1"/>
  <c r="N631" i="1"/>
  <c r="N229" i="1"/>
  <c r="N245" i="1"/>
  <c r="N24" i="1"/>
  <c r="N119" i="1"/>
  <c r="N148" i="1"/>
  <c r="N301" i="1"/>
  <c r="N688" i="1"/>
  <c r="N285" i="1"/>
  <c r="N423" i="1"/>
  <c r="N563" i="1"/>
  <c r="N573" i="1"/>
  <c r="N789" i="1"/>
  <c r="N83" i="1"/>
  <c r="N464" i="1"/>
  <c r="N888" i="1"/>
  <c r="N756" i="1"/>
  <c r="N22" i="1"/>
  <c r="N886" i="1"/>
  <c r="N144" i="1"/>
  <c r="N408" i="1"/>
  <c r="N337" i="1"/>
  <c r="N511" i="1"/>
  <c r="N441" i="1"/>
  <c r="N298" i="1"/>
  <c r="N10" i="1"/>
  <c r="N405" i="1"/>
  <c r="N249" i="1"/>
  <c r="N518" i="1"/>
  <c r="N98" i="1"/>
  <c r="N376" i="1"/>
  <c r="N488" i="1"/>
  <c r="N469" i="1"/>
  <c r="N35" i="1"/>
  <c r="N633" i="1"/>
  <c r="N311" i="1"/>
  <c r="N570" i="1"/>
  <c r="N845" i="1"/>
  <c r="N499" i="1"/>
  <c r="N626" i="1"/>
  <c r="N630" i="1"/>
  <c r="N783" i="1"/>
  <c r="N149" i="1"/>
  <c r="N426" i="1"/>
  <c r="N821" i="1"/>
  <c r="N19" i="1"/>
  <c r="N132" i="1"/>
  <c r="N365" i="1"/>
  <c r="N320" i="1"/>
  <c r="N760" i="1"/>
  <c r="N740" i="1"/>
  <c r="N609" i="1"/>
  <c r="N270" i="1"/>
  <c r="N714" i="1"/>
  <c r="N867" i="1"/>
  <c r="N167" i="1"/>
  <c r="N37" i="1"/>
  <c r="N578" i="1"/>
  <c r="N561" i="1"/>
  <c r="N377" i="1"/>
  <c r="N330" i="1"/>
  <c r="N889" i="1"/>
  <c r="N74" i="1"/>
  <c r="N691" i="1"/>
  <c r="N255" i="1"/>
  <c r="N627" i="1"/>
  <c r="N67" i="1"/>
  <c r="N504" i="1"/>
  <c r="N292" i="1"/>
  <c r="N422" i="1"/>
  <c r="N575" i="1"/>
  <c r="N768" i="1"/>
  <c r="N225" i="1"/>
  <c r="N12" i="1"/>
  <c r="N375" i="1"/>
  <c r="N419" i="1"/>
  <c r="N313" i="1"/>
  <c r="N870" i="1"/>
  <c r="N625" i="1"/>
  <c r="N875" i="1"/>
  <c r="N3" i="1"/>
  <c r="N653" i="1"/>
  <c r="N161" i="1"/>
  <c r="N156" i="1"/>
  <c r="N841" i="1"/>
  <c r="N895" i="1"/>
  <c r="N736" i="1"/>
  <c r="N449" i="1"/>
  <c r="N230" i="1"/>
  <c r="N701" i="1"/>
  <c r="N461" i="1"/>
  <c r="N399" i="1"/>
  <c r="N568" i="1"/>
  <c r="N528" i="1"/>
  <c r="N188" i="1"/>
  <c r="N117" i="1"/>
  <c r="N848" i="1"/>
  <c r="N822" i="1"/>
  <c r="N521" i="1"/>
  <c r="N846" i="1"/>
  <c r="N264" i="1"/>
  <c r="N473" i="1"/>
  <c r="N309" i="1"/>
  <c r="N221" i="1"/>
  <c r="N859" i="1"/>
  <c r="N391" i="1"/>
  <c r="N710" i="1"/>
  <c r="N566" i="1"/>
  <c r="N704" i="1"/>
  <c r="N491" i="1"/>
  <c r="N648" i="1"/>
  <c r="N866" i="1"/>
  <c r="N658" i="1"/>
  <c r="N737" i="1"/>
  <c r="N294" i="1"/>
  <c r="N703" i="1"/>
  <c r="N544" i="1"/>
  <c r="N290" i="1"/>
  <c r="N479" i="1"/>
  <c r="N527" i="1"/>
  <c r="N885" i="1"/>
  <c r="N23" i="1"/>
  <c r="N635" i="1"/>
  <c r="N843" i="1"/>
  <c r="N241" i="1"/>
  <c r="N43" i="1"/>
  <c r="N33" i="1"/>
  <c r="N731" i="1"/>
  <c r="N84" i="1"/>
  <c r="N779" i="1"/>
  <c r="N632" i="1"/>
  <c r="N265" i="1"/>
  <c r="N211" i="1"/>
  <c r="N749" i="1"/>
  <c r="N829" i="1"/>
  <c r="N96" i="1"/>
  <c r="N515" i="1"/>
  <c r="N519" i="1"/>
  <c r="N439" i="1"/>
  <c r="N837" i="1"/>
  <c r="N374" i="1"/>
  <c r="N588" i="1"/>
  <c r="N300" i="1"/>
  <c r="N595" i="1"/>
  <c r="N638" i="1"/>
  <c r="N516" i="1"/>
  <c r="N447" i="1"/>
  <c r="N833" i="1"/>
  <c r="N51" i="1"/>
  <c r="N877" i="1"/>
  <c r="N237" i="1"/>
  <c r="N600" i="1"/>
  <c r="N495" i="1"/>
  <c r="N807" i="1"/>
  <c r="N672" i="1"/>
  <c r="N777" i="1"/>
  <c r="N766" i="1"/>
  <c r="N89" i="1"/>
  <c r="N378" i="1"/>
  <c r="N163" i="1"/>
  <c r="N762" i="1"/>
  <c r="N891" i="1"/>
  <c r="N801" i="1"/>
  <c r="N64" i="1"/>
  <c r="N485" i="1"/>
  <c r="N879" i="1"/>
  <c r="N759" i="1"/>
  <c r="N741" i="1"/>
  <c r="N472" i="1"/>
  <c r="N261" i="1"/>
  <c r="N621" i="1"/>
  <c r="N443" i="1"/>
  <c r="N497" i="1"/>
  <c r="N663" i="1"/>
  <c r="N816" i="1"/>
  <c r="N39" i="1"/>
  <c r="N467" i="1"/>
  <c r="N615" i="1"/>
  <c r="N41" i="1"/>
  <c r="N108" i="1"/>
  <c r="N155" i="1"/>
  <c r="N781" i="1"/>
  <c r="N579" i="1"/>
  <c r="N551" i="1"/>
  <c r="N165" i="1"/>
  <c r="N250" i="1"/>
  <c r="N650" i="1"/>
  <c r="N58" i="1"/>
  <c r="N636" i="1"/>
  <c r="N240" i="1"/>
  <c r="N541" i="1"/>
  <c r="N333" i="1"/>
  <c r="N576" i="1"/>
  <c r="N384" i="1"/>
  <c r="N746" i="1"/>
  <c r="N32" i="1"/>
  <c r="N6" i="1"/>
  <c r="N235" i="1"/>
  <c r="N135" i="1"/>
  <c r="N540" i="1"/>
  <c r="N593" i="1"/>
  <c r="N60" i="1"/>
  <c r="N410" i="1"/>
  <c r="N260" i="1"/>
  <c r="N247" i="1"/>
  <c r="N269" i="1"/>
  <c r="N678" i="1"/>
  <c r="N705" i="1"/>
  <c r="N379" i="1"/>
  <c r="N152" i="1"/>
  <c r="N327" i="1"/>
  <c r="N557" i="1"/>
  <c r="N878" i="1"/>
  <c r="N430" i="1"/>
  <c r="N102" i="1"/>
  <c r="N259" i="1"/>
  <c r="N172" i="1"/>
  <c r="N126" i="1"/>
  <c r="N718" i="1"/>
  <c r="N101" i="1"/>
  <c r="N894" i="1"/>
  <c r="N869" i="1"/>
  <c r="N358" i="1"/>
  <c r="N194" i="1"/>
  <c r="N644" i="1"/>
  <c r="N854" i="1"/>
  <c r="N763" i="1"/>
  <c r="N136" i="1"/>
  <c r="N266" i="1"/>
  <c r="N819" i="1"/>
  <c r="N882" i="1"/>
  <c r="N607" i="1"/>
  <c r="N361" i="1"/>
  <c r="N535" i="1"/>
  <c r="N498" i="1"/>
  <c r="N401" i="1"/>
  <c r="N205" i="1"/>
  <c r="N803" i="1"/>
  <c r="N507" i="1"/>
  <c r="N182" i="1"/>
  <c r="N618" i="1"/>
  <c r="N71" i="1"/>
  <c r="N371" i="1"/>
  <c r="N724" i="1"/>
  <c r="N881" i="1"/>
  <c r="N14" i="1"/>
  <c r="N387" i="1"/>
  <c r="N122" i="1"/>
  <c r="N792" i="1"/>
  <c r="N769" i="1"/>
  <c r="N319" i="1"/>
  <c r="N646" i="1"/>
  <c r="N402" i="1"/>
  <c r="N657" i="1"/>
  <c r="N857" i="1"/>
  <c r="N604" i="1"/>
  <c r="N61" i="1"/>
  <c r="N745" i="1"/>
  <c r="N111" i="1"/>
  <c r="N828" i="1"/>
  <c r="N831" i="1"/>
  <c r="N698" i="1"/>
  <c r="N142" i="1"/>
  <c r="N750" i="1"/>
  <c r="N369" i="1"/>
  <c r="N228" i="1"/>
  <c r="N539" i="1"/>
  <c r="N524" i="1"/>
  <c r="N55" i="1"/>
  <c r="N849" i="1"/>
  <c r="N592" i="1"/>
  <c r="N432" i="1"/>
  <c r="N159" i="1"/>
  <c r="N15" i="1"/>
  <c r="N243" i="1"/>
  <c r="N268" i="1"/>
  <c r="N68" i="1"/>
  <c r="N790" i="1"/>
  <c r="N262" i="1"/>
  <c r="N388" i="1"/>
  <c r="N214" i="1"/>
  <c r="N505" i="1"/>
  <c r="N113" i="1"/>
  <c r="N715" i="1"/>
  <c r="N103" i="1"/>
  <c r="N267" i="1"/>
  <c r="N11" i="1"/>
  <c r="N547" i="1"/>
  <c r="N655" i="1"/>
  <c r="N347" i="1"/>
  <c r="N596" i="1"/>
  <c r="N395" i="1"/>
  <c r="N105" i="1"/>
  <c r="N400" i="1"/>
  <c r="N279" i="1"/>
  <c r="N18" i="1"/>
  <c r="N805" i="1"/>
  <c r="N424" i="1"/>
  <c r="N48" i="1"/>
  <c r="N676" i="1"/>
  <c r="N217" i="1"/>
  <c r="N743" i="1"/>
  <c r="N546" i="1"/>
  <c r="N500" i="1"/>
  <c r="N25" i="1"/>
  <c r="N712" i="1"/>
  <c r="N429" i="1"/>
  <c r="N450" i="1"/>
  <c r="N238" i="1"/>
  <c r="N623" i="1"/>
  <c r="N314" i="1"/>
  <c r="N281" i="1"/>
  <c r="N520" i="1"/>
  <c r="N170" i="1"/>
  <c r="N493" i="1"/>
  <c r="N552" i="1"/>
  <c r="N56" i="1"/>
  <c r="N431" i="1"/>
  <c r="N110" i="1"/>
  <c r="N802" i="1"/>
  <c r="N192" i="1"/>
  <c r="N415" i="1"/>
  <c r="N166" i="1"/>
  <c r="N181" i="1"/>
  <c r="N622" i="1"/>
  <c r="N764" i="1"/>
  <c r="N451" i="1"/>
  <c r="N707" i="1"/>
  <c r="N200" i="1"/>
  <c r="N46" i="1"/>
  <c r="N836" i="1"/>
  <c r="N114" i="1"/>
  <c r="N100" i="1"/>
  <c r="N456" i="1"/>
  <c r="N206" i="1"/>
  <c r="N681" i="1"/>
  <c r="N835" i="1"/>
  <c r="N177" i="1"/>
  <c r="N325" i="1"/>
  <c r="N171" i="1"/>
  <c r="N124" i="1"/>
  <c r="N815" i="1"/>
  <c r="N40" i="1"/>
  <c r="N445" i="1"/>
  <c r="N350" i="1"/>
  <c r="N436" i="1"/>
  <c r="N506" i="1"/>
  <c r="N345" i="1"/>
  <c r="N201" i="1"/>
  <c r="N353" i="1"/>
  <c r="N91" i="1"/>
  <c r="N85" i="1"/>
  <c r="N63" i="1"/>
  <c r="N115" i="1"/>
  <c r="N733" i="1"/>
  <c r="N601" i="1"/>
  <c r="N536" i="1"/>
  <c r="N594" i="1"/>
  <c r="N360" i="1"/>
  <c r="N398" i="1"/>
  <c r="N437" i="1"/>
  <c r="N336" i="1"/>
  <c r="N38" i="1"/>
  <c r="N413" i="1"/>
  <c r="N54" i="1"/>
  <c r="N751" i="1"/>
  <c r="N116" i="1"/>
  <c r="N806" i="1"/>
  <c r="N386" i="1"/>
  <c r="N92" i="1"/>
  <c r="N53" i="1"/>
  <c r="N796" i="1"/>
  <c r="N134" i="1"/>
  <c r="N312" i="1"/>
  <c r="N17" i="1"/>
  <c r="N304" i="1"/>
  <c r="N87" i="1"/>
  <c r="N45" i="1"/>
  <c r="N28" i="1"/>
  <c r="N176" i="1"/>
  <c r="N231" i="1"/>
  <c r="N502" i="1"/>
  <c r="N366" i="1"/>
  <c r="N341" i="1"/>
  <c r="N605" i="1"/>
  <c r="N697" i="1"/>
  <c r="N713" i="1"/>
  <c r="N254" i="1"/>
  <c r="N786" i="1"/>
  <c r="N496" i="1"/>
  <c r="N619" i="1"/>
  <c r="N510" i="1"/>
  <c r="N356" i="1"/>
  <c r="N597" i="1"/>
  <c r="N143" i="1"/>
  <c r="N856" i="1"/>
  <c r="N730" i="1"/>
  <c r="N354" i="1"/>
  <c r="N357" i="1"/>
  <c r="N346" i="1"/>
  <c r="N65" i="1"/>
  <c r="N189" i="1"/>
  <c r="N738" i="1"/>
  <c r="N244" i="1"/>
  <c r="N855" i="1"/>
  <c r="N367" i="1"/>
  <c r="N735" i="1"/>
  <c r="N830" i="1"/>
  <c r="N296" i="1"/>
  <c r="N706" i="1"/>
  <c r="N282" i="1"/>
  <c r="N21" i="1"/>
  <c r="N393" i="1"/>
  <c r="N226" i="1"/>
  <c r="N873" i="1"/>
  <c r="N29" i="1"/>
  <c r="N850" i="1"/>
  <c r="N475" i="1"/>
  <c r="N758" i="1"/>
  <c r="N666" i="1"/>
  <c r="N324" i="1"/>
  <c r="N77" i="1"/>
  <c r="N404" i="1"/>
  <c r="N218" i="1"/>
  <c r="N699" i="1"/>
  <c r="N427" i="1"/>
  <c r="N263" i="1"/>
  <c r="N556" i="1"/>
  <c r="N348" i="1"/>
  <c r="N204" i="1"/>
  <c r="N299" i="1"/>
  <c r="N726" i="1"/>
  <c r="N620" i="1"/>
  <c r="N624" i="1"/>
  <c r="N318" i="1"/>
  <c r="N351" i="1"/>
  <c r="N812" i="1"/>
  <c r="N448" i="1"/>
  <c r="N150" i="1"/>
  <c r="N813" i="1"/>
  <c r="N466" i="1"/>
  <c r="N66" i="1"/>
  <c r="N742" i="1"/>
  <c r="N674" i="1"/>
  <c r="N123" i="1"/>
  <c r="N720" i="1"/>
  <c r="N349" i="1"/>
  <c r="N392" i="1"/>
  <c r="N847" i="1"/>
  <c r="N482" i="1"/>
  <c r="N872" i="1"/>
  <c r="N186" i="1"/>
  <c r="N42" i="1"/>
  <c r="N862" i="1"/>
  <c r="N328" i="1"/>
  <c r="N564" i="1"/>
  <c r="N896" i="1"/>
  <c r="N284" i="1"/>
  <c r="N332" i="1"/>
  <c r="N277" i="1"/>
  <c r="N629" i="1"/>
  <c r="N585" i="1"/>
  <c r="N34" i="1"/>
  <c r="N788" i="1"/>
  <c r="N112" i="1"/>
  <c r="N242" i="1"/>
  <c r="N179" i="1"/>
  <c r="N548" i="1"/>
  <c r="N526" i="1"/>
  <c r="N662" i="1"/>
  <c r="N684" i="1"/>
  <c r="N207" i="1"/>
  <c r="N826" i="1"/>
  <c r="N465" i="1"/>
  <c r="N118" i="1"/>
  <c r="N603" i="1"/>
  <c r="N257" i="1"/>
  <c r="N344" i="1"/>
  <c r="N613" i="1"/>
  <c r="N79" i="1"/>
  <c r="N863" i="1"/>
  <c r="N190" i="1"/>
  <c r="N425" i="1"/>
  <c r="N839" i="1"/>
  <c r="N481" i="1"/>
  <c r="N890" i="1"/>
  <c r="N462" i="1"/>
  <c r="N222" i="1"/>
  <c r="N342" i="1"/>
  <c r="N434" i="1"/>
  <c r="N673" i="1"/>
  <c r="N677" i="1"/>
  <c r="N162" i="1"/>
  <c r="N542" i="1"/>
  <c r="N565" i="1"/>
  <c r="N26" i="1"/>
  <c r="N407" i="1"/>
  <c r="N131" i="1"/>
  <c r="N509" i="1"/>
  <c r="N16" i="1"/>
  <c r="N883" i="1"/>
  <c r="N702" i="1"/>
  <c r="N416" i="1"/>
  <c r="N127" i="1"/>
  <c r="N275" i="1"/>
  <c r="N780" i="1"/>
  <c r="N793" i="1"/>
  <c r="N208" i="1"/>
  <c r="N256" i="1"/>
  <c r="N368" i="1"/>
  <c r="N59" i="1"/>
  <c r="N97" i="1"/>
  <c r="N109" i="1"/>
  <c r="N212" i="1"/>
  <c r="N458" i="1"/>
  <c r="N503" i="1"/>
  <c r="N486" i="1"/>
  <c r="N8" i="1"/>
  <c r="N675" i="1"/>
  <c r="N778" i="1"/>
  <c r="N104" i="1"/>
  <c r="N86" i="1"/>
  <c r="N295" i="1"/>
  <c r="N824" i="1"/>
  <c r="N4" i="1"/>
  <c r="N727" i="1"/>
  <c r="N864" i="1"/>
  <c r="N734" i="1"/>
  <c r="N755" i="1"/>
  <c r="N355" i="1"/>
  <c r="N659" i="1"/>
  <c r="N748" i="1"/>
  <c r="N569" i="1"/>
  <c r="N168" i="1"/>
  <c r="N722" i="1"/>
  <c r="N842" i="1"/>
  <c r="N185" i="1"/>
  <c r="N289" i="1"/>
  <c r="M2" i="1"/>
  <c r="M492" i="1"/>
  <c r="M420" i="1"/>
  <c r="M363" i="1"/>
  <c r="M223" i="1"/>
  <c r="M477" i="1"/>
  <c r="M642" i="1"/>
  <c r="M584" i="1"/>
  <c r="M72" i="1"/>
  <c r="M52" i="1"/>
  <c r="M236" i="1"/>
  <c r="M787" i="1"/>
  <c r="M62" i="1"/>
  <c r="M582" i="1"/>
  <c r="M175" i="1"/>
  <c r="M210" i="1"/>
  <c r="M317" i="1"/>
  <c r="M728" i="1"/>
  <c r="M513" i="1"/>
  <c r="M381" i="1"/>
  <c r="M94" i="1"/>
  <c r="M865" i="1"/>
  <c r="M761" i="1"/>
  <c r="M331" i="1"/>
  <c r="M13" i="1"/>
  <c r="M137" i="1"/>
  <c r="M784" i="1"/>
  <c r="M776" i="1"/>
  <c r="M382" i="1"/>
  <c r="M800" i="1"/>
  <c r="M88" i="1"/>
  <c r="M590" i="1"/>
  <c r="M197" i="1"/>
  <c r="M233" i="1"/>
  <c r="M352" i="1"/>
  <c r="M272" i="1"/>
  <c r="M454" i="1"/>
  <c r="M403" i="1"/>
  <c r="M587" i="1"/>
  <c r="M606" i="1"/>
  <c r="M81" i="1"/>
  <c r="M359" i="1"/>
  <c r="M719" i="1"/>
  <c r="M851" i="1"/>
  <c r="M343" i="1"/>
  <c r="M649" i="1"/>
  <c r="M334" i="1"/>
  <c r="M591" i="1"/>
  <c r="M489" i="1"/>
  <c r="M583" i="1"/>
  <c r="M291" i="1"/>
  <c r="M825" i="1"/>
  <c r="M253" i="1"/>
  <c r="M480" i="1"/>
  <c r="M73" i="1"/>
  <c r="M679" i="1"/>
  <c r="M460" i="1"/>
  <c r="M490" i="1"/>
  <c r="M191" i="1"/>
  <c r="M125" i="1"/>
  <c r="M823" i="1"/>
  <c r="M234" i="1"/>
  <c r="M487" i="1"/>
  <c r="M129" i="1"/>
  <c r="M414" i="1"/>
  <c r="M44" i="1"/>
  <c r="M216" i="1"/>
  <c r="M227" i="1"/>
  <c r="M274" i="1"/>
  <c r="M180" i="1"/>
  <c r="M362" i="1"/>
  <c r="M90" i="1"/>
  <c r="M140" i="1"/>
  <c r="M196" i="1"/>
  <c r="M215" i="1"/>
  <c r="M470" i="1"/>
  <c r="M9" i="1"/>
  <c r="M36" i="1"/>
  <c r="M771" i="1"/>
  <c r="M690" i="1"/>
  <c r="M184" i="1"/>
  <c r="M670" i="1"/>
  <c r="M5" i="1"/>
  <c r="M335" i="1"/>
  <c r="M861" i="1"/>
  <c r="M610" i="1"/>
  <c r="M795" i="1"/>
  <c r="M283" i="1"/>
  <c r="M93" i="1"/>
  <c r="M471" i="1"/>
  <c r="M723" i="1"/>
  <c r="M817" i="1"/>
  <c r="M716" i="1"/>
  <c r="M338" i="1"/>
  <c r="M799" i="1"/>
  <c r="M160" i="1"/>
  <c r="M307" i="1"/>
  <c r="M708" i="1"/>
  <c r="M440" i="1"/>
  <c r="M446" i="1"/>
  <c r="M396" i="1"/>
  <c r="M531" i="1"/>
  <c r="M476" i="1"/>
  <c r="M187" i="1"/>
  <c r="M31" i="1"/>
  <c r="M775" i="1"/>
  <c r="M747" i="1"/>
  <c r="M130" i="1"/>
  <c r="M617" i="1"/>
  <c r="M765" i="1"/>
  <c r="M739" i="1"/>
  <c r="M832" i="1"/>
  <c r="M753" i="1"/>
  <c r="M302" i="1"/>
  <c r="M580" i="1"/>
  <c r="M193" i="1"/>
  <c r="M69" i="1"/>
  <c r="M611" i="1"/>
  <c r="M574" i="1"/>
  <c r="M811" i="1"/>
  <c r="M286" i="1"/>
  <c r="M154" i="1"/>
  <c r="M199" i="1"/>
  <c r="M306" i="1"/>
  <c r="M537" i="1"/>
  <c r="M418" i="1"/>
  <c r="M321" i="1"/>
  <c r="M452" i="1"/>
  <c r="M530" i="1"/>
  <c r="M372" i="1"/>
  <c r="M660" i="1"/>
  <c r="M545" i="1"/>
  <c r="M457" i="1"/>
  <c r="M145" i="1"/>
  <c r="M411" i="1"/>
  <c r="M693" i="1"/>
  <c r="M558" i="1"/>
  <c r="M525" i="1"/>
  <c r="M834" i="1"/>
  <c r="M288" i="1"/>
  <c r="M809" i="1"/>
  <c r="M406" i="1"/>
  <c r="M484" i="1"/>
  <c r="M364" i="1"/>
  <c r="M195" i="1"/>
  <c r="M654" i="1"/>
  <c r="M571" i="1"/>
  <c r="M153" i="1"/>
  <c r="M224" i="1"/>
  <c r="M322" i="1"/>
  <c r="M138" i="1"/>
  <c r="M258" i="1"/>
  <c r="M808" i="1"/>
  <c r="M754" i="1"/>
  <c r="M694" i="1"/>
  <c r="M389" i="1"/>
  <c r="M774" i="1"/>
  <c r="M711" i="1"/>
  <c r="M47" i="1"/>
  <c r="M871" i="1"/>
  <c r="M442" i="1"/>
  <c r="M106" i="1"/>
  <c r="M827" i="1"/>
  <c r="M308" i="1"/>
  <c r="M680" i="1"/>
  <c r="M514" i="1"/>
  <c r="M99" i="1"/>
  <c r="M640" i="1"/>
  <c r="M213" i="1"/>
  <c r="M203" i="1"/>
  <c r="M251" i="1"/>
  <c r="M744" i="1"/>
  <c r="M721" i="1"/>
  <c r="M459" i="1"/>
  <c r="M818" i="1"/>
  <c r="M589" i="1"/>
  <c r="M7" i="1"/>
  <c r="M656" i="1"/>
  <c r="M880" i="1"/>
  <c r="M383" i="1"/>
  <c r="M577" i="1"/>
  <c r="M639" i="1"/>
  <c r="M685" i="1"/>
  <c r="M643" i="1"/>
  <c r="M326" i="1"/>
  <c r="M814" i="1"/>
  <c r="M27" i="1"/>
  <c r="M804" i="1"/>
  <c r="M463" i="1"/>
  <c r="M550" i="1"/>
  <c r="M669" i="1"/>
  <c r="M474" i="1"/>
  <c r="M671" i="1"/>
  <c r="M339" i="1"/>
  <c r="M533" i="1"/>
  <c r="M628" i="1"/>
  <c r="M246" i="1"/>
  <c r="M444" i="1"/>
  <c r="M892" i="1"/>
  <c r="M107" i="1"/>
  <c r="M549" i="1"/>
  <c r="M682" i="1"/>
  <c r="M303" i="1"/>
  <c r="M725" i="1"/>
  <c r="M76" i="1"/>
  <c r="M248" i="1"/>
  <c r="M689" i="1"/>
  <c r="M209" i="1"/>
  <c r="M853" i="1"/>
  <c r="M468" i="1"/>
  <c r="M305" i="1"/>
  <c r="M397" i="1"/>
  <c r="M664" i="1"/>
  <c r="M732" i="1"/>
  <c r="M581" i="1"/>
  <c r="M717" i="1"/>
  <c r="M522" i="1"/>
  <c r="M602" i="1"/>
  <c r="M687" i="1"/>
  <c r="M478" i="1"/>
  <c r="M385" i="1"/>
  <c r="M78" i="1"/>
  <c r="M641" i="1"/>
  <c r="M271" i="1"/>
  <c r="M785" i="1"/>
  <c r="M276" i="1"/>
  <c r="M820" i="1"/>
  <c r="M50" i="1"/>
  <c r="M164" i="1"/>
  <c r="M709" i="1"/>
  <c r="M133" i="1"/>
  <c r="M874" i="1"/>
  <c r="M616" i="1"/>
  <c r="M844" i="1"/>
  <c r="M173" i="1"/>
  <c r="M412" i="1"/>
  <c r="M220" i="1"/>
  <c r="M757" i="1"/>
  <c r="M523" i="1"/>
  <c r="M75" i="1"/>
  <c r="M147" i="1"/>
  <c r="M219" i="1"/>
  <c r="M151" i="1"/>
  <c r="M57" i="1"/>
  <c r="M198" i="1"/>
  <c r="M438" i="1"/>
  <c r="M483" i="1"/>
  <c r="M174" i="1"/>
  <c r="M810" i="1"/>
  <c r="M665" i="1"/>
  <c r="M532" i="1"/>
  <c r="M239" i="1"/>
  <c r="M797" i="1"/>
  <c r="M120" i="1"/>
  <c r="M700" i="1"/>
  <c r="M852" i="1"/>
  <c r="M770" i="1"/>
  <c r="M417" i="1"/>
  <c r="M567" i="1"/>
  <c r="M538" i="1"/>
  <c r="M373" i="1"/>
  <c r="M529" i="1"/>
  <c r="M409" i="1"/>
  <c r="M178" i="1"/>
  <c r="M651" i="1"/>
  <c r="M49" i="1"/>
  <c r="M667" i="1"/>
  <c r="M128" i="1"/>
  <c r="M773" i="1"/>
  <c r="M370" i="1"/>
  <c r="M139" i="1"/>
  <c r="M202" i="1"/>
  <c r="M534" i="1"/>
  <c r="M157" i="1"/>
  <c r="M158" i="1"/>
  <c r="M95" i="1"/>
  <c r="M315" i="1"/>
  <c r="M70" i="1"/>
  <c r="M876" i="1"/>
  <c r="M791" i="1"/>
  <c r="M794" i="1"/>
  <c r="M252" i="1"/>
  <c r="M554" i="1"/>
  <c r="M82" i="1"/>
  <c r="M494" i="1"/>
  <c r="M729" i="1"/>
  <c r="M169" i="1"/>
  <c r="M696" i="1"/>
  <c r="M840" i="1"/>
  <c r="M599" i="1"/>
  <c r="M598" i="1"/>
  <c r="M772" i="1"/>
  <c r="M767" i="1"/>
  <c r="M645" i="1"/>
  <c r="M380" i="1"/>
  <c r="M293" i="1"/>
  <c r="M612" i="1"/>
  <c r="M501" i="1"/>
  <c r="M782" i="1"/>
  <c r="M634" i="1"/>
  <c r="M455" i="1"/>
  <c r="M893" i="1"/>
  <c r="M121" i="1"/>
  <c r="M508" i="1"/>
  <c r="M273" i="1"/>
  <c r="M316" i="1"/>
  <c r="M608" i="1"/>
  <c r="M884" i="1"/>
  <c r="M310" i="1"/>
  <c r="M560" i="1"/>
  <c r="M280" i="1"/>
  <c r="M146" i="1"/>
  <c r="M555" i="1"/>
  <c r="M798" i="1"/>
  <c r="M428" i="1"/>
  <c r="M695" i="1"/>
  <c r="M80" i="1"/>
  <c r="M517" i="1"/>
  <c r="M686" i="1"/>
  <c r="M278" i="1"/>
  <c r="M394" i="1"/>
  <c r="M340" i="1"/>
  <c r="M586" i="1"/>
  <c r="M183" i="1"/>
  <c r="M668" i="1"/>
  <c r="M421" i="1"/>
  <c r="M858" i="1"/>
  <c r="M614" i="1"/>
  <c r="M435" i="1"/>
  <c r="M572" i="1"/>
  <c r="M287" i="1"/>
  <c r="M232" i="1"/>
  <c r="M868" i="1"/>
  <c r="M433" i="1"/>
  <c r="M647" i="1"/>
  <c r="M559" i="1"/>
  <c r="M661" i="1"/>
  <c r="M860" i="1"/>
  <c r="M838" i="1"/>
  <c r="M887" i="1"/>
  <c r="M683" i="1"/>
  <c r="M752" i="1"/>
  <c r="M562" i="1"/>
  <c r="M543" i="1"/>
  <c r="M390" i="1"/>
  <c r="M453" i="1"/>
  <c r="M20" i="1"/>
  <c r="M30" i="1"/>
  <c r="M553" i="1"/>
  <c r="M652" i="1"/>
  <c r="M637" i="1"/>
  <c r="M323" i="1"/>
  <c r="M297" i="1"/>
  <c r="M692" i="1"/>
  <c r="M141" i="1"/>
  <c r="M329" i="1"/>
  <c r="M512" i="1"/>
  <c r="M631" i="1"/>
  <c r="M229" i="1"/>
  <c r="M245" i="1"/>
  <c r="M24" i="1"/>
  <c r="M119" i="1"/>
  <c r="M148" i="1"/>
  <c r="M301" i="1"/>
  <c r="M688" i="1"/>
  <c r="M285" i="1"/>
  <c r="M423" i="1"/>
  <c r="M563" i="1"/>
  <c r="M573" i="1"/>
  <c r="M789" i="1"/>
  <c r="M83" i="1"/>
  <c r="M464" i="1"/>
  <c r="M888" i="1"/>
  <c r="M756" i="1"/>
  <c r="M22" i="1"/>
  <c r="M886" i="1"/>
  <c r="M144" i="1"/>
  <c r="M408" i="1"/>
  <c r="M337" i="1"/>
  <c r="M511" i="1"/>
  <c r="M441" i="1"/>
  <c r="M298" i="1"/>
  <c r="M10" i="1"/>
  <c r="M405" i="1"/>
  <c r="M249" i="1"/>
  <c r="M518" i="1"/>
  <c r="M98" i="1"/>
  <c r="M376" i="1"/>
  <c r="M488" i="1"/>
  <c r="M469" i="1"/>
  <c r="M35" i="1"/>
  <c r="M633" i="1"/>
  <c r="M311" i="1"/>
  <c r="M570" i="1"/>
  <c r="M845" i="1"/>
  <c r="M499" i="1"/>
  <c r="M626" i="1"/>
  <c r="M630" i="1"/>
  <c r="M783" i="1"/>
  <c r="M149" i="1"/>
  <c r="M426" i="1"/>
  <c r="M821" i="1"/>
  <c r="M19" i="1"/>
  <c r="M132" i="1"/>
  <c r="M365" i="1"/>
  <c r="M320" i="1"/>
  <c r="M760" i="1"/>
  <c r="M740" i="1"/>
  <c r="M609" i="1"/>
  <c r="M270" i="1"/>
  <c r="M714" i="1"/>
  <c r="M867" i="1"/>
  <c r="M167" i="1"/>
  <c r="M37" i="1"/>
  <c r="M578" i="1"/>
  <c r="M561" i="1"/>
  <c r="M377" i="1"/>
  <c r="M330" i="1"/>
  <c r="M889" i="1"/>
  <c r="M74" i="1"/>
  <c r="M691" i="1"/>
  <c r="M255" i="1"/>
  <c r="M627" i="1"/>
  <c r="M67" i="1"/>
  <c r="M504" i="1"/>
  <c r="M292" i="1"/>
  <c r="M422" i="1"/>
  <c r="M575" i="1"/>
  <c r="M768" i="1"/>
  <c r="M225" i="1"/>
  <c r="M12" i="1"/>
  <c r="M375" i="1"/>
  <c r="M419" i="1"/>
  <c r="M313" i="1"/>
  <c r="M870" i="1"/>
  <c r="M625" i="1"/>
  <c r="M875" i="1"/>
  <c r="M3" i="1"/>
  <c r="M653" i="1"/>
  <c r="M161" i="1"/>
  <c r="M156" i="1"/>
  <c r="M841" i="1"/>
  <c r="M895" i="1"/>
  <c r="M736" i="1"/>
  <c r="M449" i="1"/>
  <c r="M230" i="1"/>
  <c r="M701" i="1"/>
  <c r="M461" i="1"/>
  <c r="M399" i="1"/>
  <c r="M568" i="1"/>
  <c r="M528" i="1"/>
  <c r="M188" i="1"/>
  <c r="M117" i="1"/>
  <c r="M848" i="1"/>
  <c r="M822" i="1"/>
  <c r="M521" i="1"/>
  <c r="M846" i="1"/>
  <c r="M264" i="1"/>
  <c r="M473" i="1"/>
  <c r="M309" i="1"/>
  <c r="M221" i="1"/>
  <c r="M859" i="1"/>
  <c r="M391" i="1"/>
  <c r="M710" i="1"/>
  <c r="M566" i="1"/>
  <c r="M704" i="1"/>
  <c r="M491" i="1"/>
  <c r="M648" i="1"/>
  <c r="M866" i="1"/>
  <c r="M658" i="1"/>
  <c r="M737" i="1"/>
  <c r="M294" i="1"/>
  <c r="M703" i="1"/>
  <c r="M544" i="1"/>
  <c r="M290" i="1"/>
  <c r="M479" i="1"/>
  <c r="M527" i="1"/>
  <c r="M885" i="1"/>
  <c r="M23" i="1"/>
  <c r="M635" i="1"/>
  <c r="M843" i="1"/>
  <c r="M241" i="1"/>
  <c r="M43" i="1"/>
  <c r="M33" i="1"/>
  <c r="M731" i="1"/>
  <c r="M84" i="1"/>
  <c r="M779" i="1"/>
  <c r="M632" i="1"/>
  <c r="M265" i="1"/>
  <c r="M211" i="1"/>
  <c r="M749" i="1"/>
  <c r="M829" i="1"/>
  <c r="M96" i="1"/>
  <c r="M515" i="1"/>
  <c r="M519" i="1"/>
  <c r="M439" i="1"/>
  <c r="M837" i="1"/>
  <c r="M374" i="1"/>
  <c r="M588" i="1"/>
  <c r="M300" i="1"/>
  <c r="M595" i="1"/>
  <c r="M638" i="1"/>
  <c r="M516" i="1"/>
  <c r="M447" i="1"/>
  <c r="M833" i="1"/>
  <c r="M51" i="1"/>
  <c r="M877" i="1"/>
  <c r="M237" i="1"/>
  <c r="M600" i="1"/>
  <c r="M495" i="1"/>
  <c r="M807" i="1"/>
  <c r="M672" i="1"/>
  <c r="M777" i="1"/>
  <c r="M766" i="1"/>
  <c r="M89" i="1"/>
  <c r="M378" i="1"/>
  <c r="M163" i="1"/>
  <c r="M762" i="1"/>
  <c r="M891" i="1"/>
  <c r="M801" i="1"/>
  <c r="M64" i="1"/>
  <c r="M485" i="1"/>
  <c r="M879" i="1"/>
  <c r="M759" i="1"/>
  <c r="M741" i="1"/>
  <c r="M472" i="1"/>
  <c r="M261" i="1"/>
  <c r="M621" i="1"/>
  <c r="M443" i="1"/>
  <c r="M497" i="1"/>
  <c r="M663" i="1"/>
  <c r="M816" i="1"/>
  <c r="M39" i="1"/>
  <c r="M467" i="1"/>
  <c r="M615" i="1"/>
  <c r="M41" i="1"/>
  <c r="M108" i="1"/>
  <c r="M155" i="1"/>
  <c r="M781" i="1"/>
  <c r="M579" i="1"/>
  <c r="M551" i="1"/>
  <c r="M165" i="1"/>
  <c r="M250" i="1"/>
  <c r="M650" i="1"/>
  <c r="M58" i="1"/>
  <c r="M636" i="1"/>
  <c r="M240" i="1"/>
  <c r="M541" i="1"/>
  <c r="M333" i="1"/>
  <c r="M576" i="1"/>
  <c r="M384" i="1"/>
  <c r="M746" i="1"/>
  <c r="M32" i="1"/>
  <c r="M6" i="1"/>
  <c r="M235" i="1"/>
  <c r="M135" i="1"/>
  <c r="M540" i="1"/>
  <c r="M593" i="1"/>
  <c r="M60" i="1"/>
  <c r="M410" i="1"/>
  <c r="M260" i="1"/>
  <c r="M247" i="1"/>
  <c r="M269" i="1"/>
  <c r="M678" i="1"/>
  <c r="M705" i="1"/>
  <c r="M379" i="1"/>
  <c r="M152" i="1"/>
  <c r="M327" i="1"/>
  <c r="M557" i="1"/>
  <c r="M878" i="1"/>
  <c r="M430" i="1"/>
  <c r="M102" i="1"/>
  <c r="M259" i="1"/>
  <c r="M172" i="1"/>
  <c r="M126" i="1"/>
  <c r="M718" i="1"/>
  <c r="M101" i="1"/>
  <c r="M894" i="1"/>
  <c r="M869" i="1"/>
  <c r="M358" i="1"/>
  <c r="M194" i="1"/>
  <c r="M644" i="1"/>
  <c r="M854" i="1"/>
  <c r="M763" i="1"/>
  <c r="M136" i="1"/>
  <c r="M266" i="1"/>
  <c r="M819" i="1"/>
  <c r="M882" i="1"/>
  <c r="M607" i="1"/>
  <c r="M361" i="1"/>
  <c r="M535" i="1"/>
  <c r="M498" i="1"/>
  <c r="M401" i="1"/>
  <c r="M205" i="1"/>
  <c r="M803" i="1"/>
  <c r="M507" i="1"/>
  <c r="M182" i="1"/>
  <c r="M618" i="1"/>
  <c r="M71" i="1"/>
  <c r="M371" i="1"/>
  <c r="M724" i="1"/>
  <c r="M881" i="1"/>
  <c r="M14" i="1"/>
  <c r="M387" i="1"/>
  <c r="M122" i="1"/>
  <c r="M792" i="1"/>
  <c r="M769" i="1"/>
  <c r="M319" i="1"/>
  <c r="M646" i="1"/>
  <c r="M402" i="1"/>
  <c r="M657" i="1"/>
  <c r="M857" i="1"/>
  <c r="M604" i="1"/>
  <c r="M61" i="1"/>
  <c r="M745" i="1"/>
  <c r="M111" i="1"/>
  <c r="M828" i="1"/>
  <c r="M831" i="1"/>
  <c r="M698" i="1"/>
  <c r="M142" i="1"/>
  <c r="M750" i="1"/>
  <c r="M369" i="1"/>
  <c r="M228" i="1"/>
  <c r="M539" i="1"/>
  <c r="M524" i="1"/>
  <c r="M55" i="1"/>
  <c r="M849" i="1"/>
  <c r="M592" i="1"/>
  <c r="M432" i="1"/>
  <c r="M159" i="1"/>
  <c r="M15" i="1"/>
  <c r="M243" i="1"/>
  <c r="M268" i="1"/>
  <c r="M68" i="1"/>
  <c r="M790" i="1"/>
  <c r="M262" i="1"/>
  <c r="M388" i="1"/>
  <c r="M214" i="1"/>
  <c r="M505" i="1"/>
  <c r="M113" i="1"/>
  <c r="M715" i="1"/>
  <c r="M103" i="1"/>
  <c r="M267" i="1"/>
  <c r="M11" i="1"/>
  <c r="M547" i="1"/>
  <c r="M655" i="1"/>
  <c r="M347" i="1"/>
  <c r="M596" i="1"/>
  <c r="M395" i="1"/>
  <c r="M105" i="1"/>
  <c r="M400" i="1"/>
  <c r="M279" i="1"/>
  <c r="M18" i="1"/>
  <c r="M805" i="1"/>
  <c r="M424" i="1"/>
  <c r="M48" i="1"/>
  <c r="M676" i="1"/>
  <c r="M217" i="1"/>
  <c r="M743" i="1"/>
  <c r="M546" i="1"/>
  <c r="M500" i="1"/>
  <c r="M25" i="1"/>
  <c r="M712" i="1"/>
  <c r="M429" i="1"/>
  <c r="M450" i="1"/>
  <c r="M238" i="1"/>
  <c r="M623" i="1"/>
  <c r="M314" i="1"/>
  <c r="M281" i="1"/>
  <c r="M520" i="1"/>
  <c r="M170" i="1"/>
  <c r="M493" i="1"/>
  <c r="M552" i="1"/>
  <c r="M56" i="1"/>
  <c r="M431" i="1"/>
  <c r="M110" i="1"/>
  <c r="M802" i="1"/>
  <c r="M192" i="1"/>
  <c r="M415" i="1"/>
  <c r="M166" i="1"/>
  <c r="M181" i="1"/>
  <c r="M622" i="1"/>
  <c r="M764" i="1"/>
  <c r="M451" i="1"/>
  <c r="M707" i="1"/>
  <c r="M200" i="1"/>
  <c r="M46" i="1"/>
  <c r="M836" i="1"/>
  <c r="M114" i="1"/>
  <c r="M100" i="1"/>
  <c r="M456" i="1"/>
  <c r="M206" i="1"/>
  <c r="M681" i="1"/>
  <c r="M835" i="1"/>
  <c r="M177" i="1"/>
  <c r="M325" i="1"/>
  <c r="M171" i="1"/>
  <c r="M124" i="1"/>
  <c r="M815" i="1"/>
  <c r="M40" i="1"/>
  <c r="M445" i="1"/>
  <c r="M350" i="1"/>
  <c r="M436" i="1"/>
  <c r="M506" i="1"/>
  <c r="M345" i="1"/>
  <c r="M201" i="1"/>
  <c r="M353" i="1"/>
  <c r="M91" i="1"/>
  <c r="M85" i="1"/>
  <c r="M63" i="1"/>
  <c r="M115" i="1"/>
  <c r="M733" i="1"/>
  <c r="M601" i="1"/>
  <c r="M536" i="1"/>
  <c r="M594" i="1"/>
  <c r="M360" i="1"/>
  <c r="M398" i="1"/>
  <c r="M437" i="1"/>
  <c r="M336" i="1"/>
  <c r="M38" i="1"/>
  <c r="M413" i="1"/>
  <c r="M54" i="1"/>
  <c r="M751" i="1"/>
  <c r="M116" i="1"/>
  <c r="M806" i="1"/>
  <c r="M386" i="1"/>
  <c r="M92" i="1"/>
  <c r="M53" i="1"/>
  <c r="M796" i="1"/>
  <c r="M134" i="1"/>
  <c r="M312" i="1"/>
  <c r="M17" i="1"/>
  <c r="M304" i="1"/>
  <c r="M87" i="1"/>
  <c r="M45" i="1"/>
  <c r="M28" i="1"/>
  <c r="M176" i="1"/>
  <c r="M231" i="1"/>
  <c r="M502" i="1"/>
  <c r="M366" i="1"/>
  <c r="M341" i="1"/>
  <c r="M605" i="1"/>
  <c r="M697" i="1"/>
  <c r="M713" i="1"/>
  <c r="M254" i="1"/>
  <c r="M786" i="1"/>
  <c r="M496" i="1"/>
  <c r="M619" i="1"/>
  <c r="M510" i="1"/>
  <c r="M356" i="1"/>
  <c r="M597" i="1"/>
  <c r="M143" i="1"/>
  <c r="M856" i="1"/>
  <c r="M730" i="1"/>
  <c r="M354" i="1"/>
  <c r="M357" i="1"/>
  <c r="M346" i="1"/>
  <c r="M65" i="1"/>
  <c r="M189" i="1"/>
  <c r="M738" i="1"/>
  <c r="M244" i="1"/>
  <c r="M855" i="1"/>
  <c r="M367" i="1"/>
  <c r="M735" i="1"/>
  <c r="M830" i="1"/>
  <c r="M296" i="1"/>
  <c r="M706" i="1"/>
  <c r="M282" i="1"/>
  <c r="M21" i="1"/>
  <c r="M393" i="1"/>
  <c r="M226" i="1"/>
  <c r="M873" i="1"/>
  <c r="M29" i="1"/>
  <c r="M850" i="1"/>
  <c r="M475" i="1"/>
  <c r="M758" i="1"/>
  <c r="M666" i="1"/>
  <c r="M324" i="1"/>
  <c r="M77" i="1"/>
  <c r="M404" i="1"/>
  <c r="M218" i="1"/>
  <c r="M699" i="1"/>
  <c r="M427" i="1"/>
  <c r="M263" i="1"/>
  <c r="M556" i="1"/>
  <c r="M348" i="1"/>
  <c r="M204" i="1"/>
  <c r="M299" i="1"/>
  <c r="M726" i="1"/>
  <c r="M620" i="1"/>
  <c r="M624" i="1"/>
  <c r="M318" i="1"/>
  <c r="M351" i="1"/>
  <c r="M812" i="1"/>
  <c r="M448" i="1"/>
  <c r="M150" i="1"/>
  <c r="M813" i="1"/>
  <c r="M466" i="1"/>
  <c r="M66" i="1"/>
  <c r="M742" i="1"/>
  <c r="M674" i="1"/>
  <c r="M123" i="1"/>
  <c r="M720" i="1"/>
  <c r="M349" i="1"/>
  <c r="M392" i="1"/>
  <c r="M847" i="1"/>
  <c r="M482" i="1"/>
  <c r="M872" i="1"/>
  <c r="M186" i="1"/>
  <c r="M42" i="1"/>
  <c r="M862" i="1"/>
  <c r="M328" i="1"/>
  <c r="M564" i="1"/>
  <c r="M896" i="1"/>
  <c r="M284" i="1"/>
  <c r="M332" i="1"/>
  <c r="M277" i="1"/>
  <c r="M629" i="1"/>
  <c r="M585" i="1"/>
  <c r="M34" i="1"/>
  <c r="M788" i="1"/>
  <c r="M112" i="1"/>
  <c r="M242" i="1"/>
  <c r="M179" i="1"/>
  <c r="M548" i="1"/>
  <c r="M526" i="1"/>
  <c r="M662" i="1"/>
  <c r="M684" i="1"/>
  <c r="M207" i="1"/>
  <c r="M826" i="1"/>
  <c r="M465" i="1"/>
  <c r="M118" i="1"/>
  <c r="M603" i="1"/>
  <c r="M257" i="1"/>
  <c r="M344" i="1"/>
  <c r="M613" i="1"/>
  <c r="M79" i="1"/>
  <c r="M863" i="1"/>
  <c r="M190" i="1"/>
  <c r="M425" i="1"/>
  <c r="M839" i="1"/>
  <c r="M481" i="1"/>
  <c r="M890" i="1"/>
  <c r="M462" i="1"/>
  <c r="M222" i="1"/>
  <c r="M342" i="1"/>
  <c r="M434" i="1"/>
  <c r="M673" i="1"/>
  <c r="M677" i="1"/>
  <c r="M162" i="1"/>
  <c r="M542" i="1"/>
  <c r="M565" i="1"/>
  <c r="M26" i="1"/>
  <c r="M407" i="1"/>
  <c r="M131" i="1"/>
  <c r="M509" i="1"/>
  <c r="M16" i="1"/>
  <c r="M883" i="1"/>
  <c r="M702" i="1"/>
  <c r="M416" i="1"/>
  <c r="M127" i="1"/>
  <c r="M275" i="1"/>
  <c r="M780" i="1"/>
  <c r="M793" i="1"/>
  <c r="M208" i="1"/>
  <c r="M256" i="1"/>
  <c r="M368" i="1"/>
  <c r="M59" i="1"/>
  <c r="M97" i="1"/>
  <c r="M109" i="1"/>
  <c r="M212" i="1"/>
  <c r="M458" i="1"/>
  <c r="M503" i="1"/>
  <c r="M486" i="1"/>
  <c r="M8" i="1"/>
  <c r="M675" i="1"/>
  <c r="M778" i="1"/>
  <c r="M104" i="1"/>
  <c r="M86" i="1"/>
  <c r="M295" i="1"/>
  <c r="M824" i="1"/>
  <c r="M4" i="1"/>
  <c r="M727" i="1"/>
  <c r="M864" i="1"/>
  <c r="M734" i="1"/>
  <c r="M755" i="1"/>
  <c r="M355" i="1"/>
  <c r="M659" i="1"/>
  <c r="M748" i="1"/>
  <c r="M569" i="1"/>
  <c r="M168" i="1"/>
  <c r="M722" i="1"/>
  <c r="M842" i="1"/>
  <c r="M185" i="1"/>
  <c r="M289" i="1"/>
  <c r="L2" i="1"/>
  <c r="L492" i="1"/>
  <c r="L420" i="1"/>
  <c r="L363" i="1"/>
  <c r="L223" i="1"/>
  <c r="L477" i="1"/>
  <c r="L642" i="1"/>
  <c r="L584" i="1"/>
  <c r="L72" i="1"/>
  <c r="L52" i="1"/>
  <c r="L236" i="1"/>
  <c r="L787" i="1"/>
  <c r="L62" i="1"/>
  <c r="L582" i="1"/>
  <c r="L175" i="1"/>
  <c r="L210" i="1"/>
  <c r="L317" i="1"/>
  <c r="L728" i="1"/>
  <c r="L513" i="1"/>
  <c r="L381" i="1"/>
  <c r="L94" i="1"/>
  <c r="L865" i="1"/>
  <c r="L761" i="1"/>
  <c r="L331" i="1"/>
  <c r="L13" i="1"/>
  <c r="L137" i="1"/>
  <c r="L784" i="1"/>
  <c r="L776" i="1"/>
  <c r="L382" i="1"/>
  <c r="L800" i="1"/>
  <c r="L88" i="1"/>
  <c r="L590" i="1"/>
  <c r="L197" i="1"/>
  <c r="L233" i="1"/>
  <c r="L352" i="1"/>
  <c r="L272" i="1"/>
  <c r="L454" i="1"/>
  <c r="L403" i="1"/>
  <c r="L587" i="1"/>
  <c r="L606" i="1"/>
  <c r="L81" i="1"/>
  <c r="L359" i="1"/>
  <c r="L719" i="1"/>
  <c r="L851" i="1"/>
  <c r="L343" i="1"/>
  <c r="L649" i="1"/>
  <c r="L334" i="1"/>
  <c r="L591" i="1"/>
  <c r="L489" i="1"/>
  <c r="L583" i="1"/>
  <c r="L291" i="1"/>
  <c r="L825" i="1"/>
  <c r="L253" i="1"/>
  <c r="L480" i="1"/>
  <c r="L73" i="1"/>
  <c r="L679" i="1"/>
  <c r="L460" i="1"/>
  <c r="L490" i="1"/>
  <c r="L191" i="1"/>
  <c r="L125" i="1"/>
  <c r="L823" i="1"/>
  <c r="L234" i="1"/>
  <c r="L487" i="1"/>
  <c r="L129" i="1"/>
  <c r="L414" i="1"/>
  <c r="L44" i="1"/>
  <c r="L216" i="1"/>
  <c r="L227" i="1"/>
  <c r="L274" i="1"/>
  <c r="L180" i="1"/>
  <c r="L362" i="1"/>
  <c r="L90" i="1"/>
  <c r="L140" i="1"/>
  <c r="L196" i="1"/>
  <c r="L215" i="1"/>
  <c r="L470" i="1"/>
  <c r="L9" i="1"/>
  <c r="L36" i="1"/>
  <c r="L771" i="1"/>
  <c r="L690" i="1"/>
  <c r="L184" i="1"/>
  <c r="L670" i="1"/>
  <c r="L5" i="1"/>
  <c r="L335" i="1"/>
  <c r="L861" i="1"/>
  <c r="L610" i="1"/>
  <c r="L795" i="1"/>
  <c r="L283" i="1"/>
  <c r="L93" i="1"/>
  <c r="L471" i="1"/>
  <c r="L723" i="1"/>
  <c r="L817" i="1"/>
  <c r="L716" i="1"/>
  <c r="L338" i="1"/>
  <c r="L799" i="1"/>
  <c r="L160" i="1"/>
  <c r="L307" i="1"/>
  <c r="L708" i="1"/>
  <c r="L440" i="1"/>
  <c r="L446" i="1"/>
  <c r="L396" i="1"/>
  <c r="L531" i="1"/>
  <c r="L476" i="1"/>
  <c r="L187" i="1"/>
  <c r="L31" i="1"/>
  <c r="L775" i="1"/>
  <c r="L747" i="1"/>
  <c r="L130" i="1"/>
  <c r="L617" i="1"/>
  <c r="L765" i="1"/>
  <c r="L739" i="1"/>
  <c r="L832" i="1"/>
  <c r="L753" i="1"/>
  <c r="L302" i="1"/>
  <c r="L580" i="1"/>
  <c r="L193" i="1"/>
  <c r="L69" i="1"/>
  <c r="L611" i="1"/>
  <c r="L574" i="1"/>
  <c r="L811" i="1"/>
  <c r="L286" i="1"/>
  <c r="L154" i="1"/>
  <c r="L199" i="1"/>
  <c r="L306" i="1"/>
  <c r="L537" i="1"/>
  <c r="L418" i="1"/>
  <c r="L321" i="1"/>
  <c r="L452" i="1"/>
  <c r="L530" i="1"/>
  <c r="L372" i="1"/>
  <c r="L660" i="1"/>
  <c r="L545" i="1"/>
  <c r="L457" i="1"/>
  <c r="L145" i="1"/>
  <c r="L411" i="1"/>
  <c r="L693" i="1"/>
  <c r="L558" i="1"/>
  <c r="L525" i="1"/>
  <c r="L834" i="1"/>
  <c r="L288" i="1"/>
  <c r="L809" i="1"/>
  <c r="L406" i="1"/>
  <c r="L484" i="1"/>
  <c r="L364" i="1"/>
  <c r="L195" i="1"/>
  <c r="L654" i="1"/>
  <c r="L571" i="1"/>
  <c r="L153" i="1"/>
  <c r="L224" i="1"/>
  <c r="L322" i="1"/>
  <c r="L138" i="1"/>
  <c r="L258" i="1"/>
  <c r="L808" i="1"/>
  <c r="L754" i="1"/>
  <c r="L694" i="1"/>
  <c r="L389" i="1"/>
  <c r="L774" i="1"/>
  <c r="L711" i="1"/>
  <c r="L47" i="1"/>
  <c r="L871" i="1"/>
  <c r="L442" i="1"/>
  <c r="L106" i="1"/>
  <c r="L827" i="1"/>
  <c r="L308" i="1"/>
  <c r="L680" i="1"/>
  <c r="L514" i="1"/>
  <c r="L99" i="1"/>
  <c r="L640" i="1"/>
  <c r="L213" i="1"/>
  <c r="L203" i="1"/>
  <c r="L251" i="1"/>
  <c r="L744" i="1"/>
  <c r="L721" i="1"/>
  <c r="L459" i="1"/>
  <c r="L818" i="1"/>
  <c r="L589" i="1"/>
  <c r="L7" i="1"/>
  <c r="L656" i="1"/>
  <c r="L880" i="1"/>
  <c r="L383" i="1"/>
  <c r="L577" i="1"/>
  <c r="L639" i="1"/>
  <c r="L685" i="1"/>
  <c r="L643" i="1"/>
  <c r="L326" i="1"/>
  <c r="L814" i="1"/>
  <c r="L27" i="1"/>
  <c r="L804" i="1"/>
  <c r="L463" i="1"/>
  <c r="L550" i="1"/>
  <c r="L669" i="1"/>
  <c r="L474" i="1"/>
  <c r="L671" i="1"/>
  <c r="L339" i="1"/>
  <c r="L533" i="1"/>
  <c r="L628" i="1"/>
  <c r="L246" i="1"/>
  <c r="L444" i="1"/>
  <c r="L892" i="1"/>
  <c r="L107" i="1"/>
  <c r="L549" i="1"/>
  <c r="L682" i="1"/>
  <c r="L303" i="1"/>
  <c r="L725" i="1"/>
  <c r="L76" i="1"/>
  <c r="L248" i="1"/>
  <c r="L689" i="1"/>
  <c r="L209" i="1"/>
  <c r="L853" i="1"/>
  <c r="L468" i="1"/>
  <c r="L305" i="1"/>
  <c r="L397" i="1"/>
  <c r="L664" i="1"/>
  <c r="L732" i="1"/>
  <c r="L581" i="1"/>
  <c r="L717" i="1"/>
  <c r="L522" i="1"/>
  <c r="L602" i="1"/>
  <c r="L687" i="1"/>
  <c r="L478" i="1"/>
  <c r="L385" i="1"/>
  <c r="L78" i="1"/>
  <c r="L641" i="1"/>
  <c r="L271" i="1"/>
  <c r="L785" i="1"/>
  <c r="L276" i="1"/>
  <c r="L820" i="1"/>
  <c r="L50" i="1"/>
  <c r="L164" i="1"/>
  <c r="L709" i="1"/>
  <c r="L133" i="1"/>
  <c r="L874" i="1"/>
  <c r="L616" i="1"/>
  <c r="L844" i="1"/>
  <c r="L173" i="1"/>
  <c r="L412" i="1"/>
  <c r="L220" i="1"/>
  <c r="L757" i="1"/>
  <c r="L523" i="1"/>
  <c r="L75" i="1"/>
  <c r="L147" i="1"/>
  <c r="L219" i="1"/>
  <c r="L151" i="1"/>
  <c r="L57" i="1"/>
  <c r="L198" i="1"/>
  <c r="L438" i="1"/>
  <c r="L483" i="1"/>
  <c r="L174" i="1"/>
  <c r="L810" i="1"/>
  <c r="L665" i="1"/>
  <c r="L532" i="1"/>
  <c r="L239" i="1"/>
  <c r="L797" i="1"/>
  <c r="L120" i="1"/>
  <c r="L700" i="1"/>
  <c r="L852" i="1"/>
  <c r="L770" i="1"/>
  <c r="L417" i="1"/>
  <c r="L567" i="1"/>
  <c r="L538" i="1"/>
  <c r="L373" i="1"/>
  <c r="L529" i="1"/>
  <c r="L409" i="1"/>
  <c r="L178" i="1"/>
  <c r="L651" i="1"/>
  <c r="L49" i="1"/>
  <c r="L667" i="1"/>
  <c r="L128" i="1"/>
  <c r="L773" i="1"/>
  <c r="L370" i="1"/>
  <c r="L139" i="1"/>
  <c r="L202" i="1"/>
  <c r="L534" i="1"/>
  <c r="L157" i="1"/>
  <c r="L158" i="1"/>
  <c r="L95" i="1"/>
  <c r="L315" i="1"/>
  <c r="L70" i="1"/>
  <c r="L876" i="1"/>
  <c r="L791" i="1"/>
  <c r="L794" i="1"/>
  <c r="L252" i="1"/>
  <c r="L554" i="1"/>
  <c r="L82" i="1"/>
  <c r="L494" i="1"/>
  <c r="L729" i="1"/>
  <c r="L169" i="1"/>
  <c r="L696" i="1"/>
  <c r="L840" i="1"/>
  <c r="L599" i="1"/>
  <c r="L598" i="1"/>
  <c r="L772" i="1"/>
  <c r="L767" i="1"/>
  <c r="L645" i="1"/>
  <c r="L380" i="1"/>
  <c r="L293" i="1"/>
  <c r="L612" i="1"/>
  <c r="L501" i="1"/>
  <c r="L782" i="1"/>
  <c r="L634" i="1"/>
  <c r="L455" i="1"/>
  <c r="L893" i="1"/>
  <c r="L121" i="1"/>
  <c r="L508" i="1"/>
  <c r="L273" i="1"/>
  <c r="L316" i="1"/>
  <c r="L608" i="1"/>
  <c r="L884" i="1"/>
  <c r="L310" i="1"/>
  <c r="L560" i="1"/>
  <c r="L280" i="1"/>
  <c r="L146" i="1"/>
  <c r="L555" i="1"/>
  <c r="L798" i="1"/>
  <c r="L428" i="1"/>
  <c r="L695" i="1"/>
  <c r="L80" i="1"/>
  <c r="L517" i="1"/>
  <c r="L686" i="1"/>
  <c r="L278" i="1"/>
  <c r="L394" i="1"/>
  <c r="L340" i="1"/>
  <c r="L586" i="1"/>
  <c r="L183" i="1"/>
  <c r="L668" i="1"/>
  <c r="L421" i="1"/>
  <c r="L858" i="1"/>
  <c r="L614" i="1"/>
  <c r="L435" i="1"/>
  <c r="L572" i="1"/>
  <c r="L287" i="1"/>
  <c r="L232" i="1"/>
  <c r="L868" i="1"/>
  <c r="L433" i="1"/>
  <c r="L647" i="1"/>
  <c r="L559" i="1"/>
  <c r="L661" i="1"/>
  <c r="L860" i="1"/>
  <c r="L838" i="1"/>
  <c r="L887" i="1"/>
  <c r="L683" i="1"/>
  <c r="L752" i="1"/>
  <c r="L562" i="1"/>
  <c r="L543" i="1"/>
  <c r="L390" i="1"/>
  <c r="L453" i="1"/>
  <c r="L20" i="1"/>
  <c r="L30" i="1"/>
  <c r="L553" i="1"/>
  <c r="L652" i="1"/>
  <c r="L637" i="1"/>
  <c r="L323" i="1"/>
  <c r="L297" i="1"/>
  <c r="L692" i="1"/>
  <c r="L141" i="1"/>
  <c r="L329" i="1"/>
  <c r="L512" i="1"/>
  <c r="L631" i="1"/>
  <c r="L229" i="1"/>
  <c r="L245" i="1"/>
  <c r="L24" i="1"/>
  <c r="L119" i="1"/>
  <c r="L148" i="1"/>
  <c r="L301" i="1"/>
  <c r="L688" i="1"/>
  <c r="L285" i="1"/>
  <c r="L423" i="1"/>
  <c r="L563" i="1"/>
  <c r="L573" i="1"/>
  <c r="L789" i="1"/>
  <c r="L83" i="1"/>
  <c r="L464" i="1"/>
  <c r="L888" i="1"/>
  <c r="L756" i="1"/>
  <c r="L22" i="1"/>
  <c r="L886" i="1"/>
  <c r="L144" i="1"/>
  <c r="L408" i="1"/>
  <c r="L337" i="1"/>
  <c r="L511" i="1"/>
  <c r="L441" i="1"/>
  <c r="L298" i="1"/>
  <c r="L10" i="1"/>
  <c r="L405" i="1"/>
  <c r="L249" i="1"/>
  <c r="L518" i="1"/>
  <c r="L98" i="1"/>
  <c r="L376" i="1"/>
  <c r="L488" i="1"/>
  <c r="L469" i="1"/>
  <c r="L35" i="1"/>
  <c r="L633" i="1"/>
  <c r="L311" i="1"/>
  <c r="L570" i="1"/>
  <c r="L845" i="1"/>
  <c r="L499" i="1"/>
  <c r="L626" i="1"/>
  <c r="L630" i="1"/>
  <c r="L783" i="1"/>
  <c r="L149" i="1"/>
  <c r="L426" i="1"/>
  <c r="L821" i="1"/>
  <c r="L19" i="1"/>
  <c r="L132" i="1"/>
  <c r="L365" i="1"/>
  <c r="L320" i="1"/>
  <c r="L760" i="1"/>
  <c r="L740" i="1"/>
  <c r="L609" i="1"/>
  <c r="L270" i="1"/>
  <c r="L714" i="1"/>
  <c r="L867" i="1"/>
  <c r="L167" i="1"/>
  <c r="L37" i="1"/>
  <c r="L578" i="1"/>
  <c r="L561" i="1"/>
  <c r="L377" i="1"/>
  <c r="L330" i="1"/>
  <c r="L889" i="1"/>
  <c r="L74" i="1"/>
  <c r="L691" i="1"/>
  <c r="L255" i="1"/>
  <c r="L627" i="1"/>
  <c r="L67" i="1"/>
  <c r="L504" i="1"/>
  <c r="L292" i="1"/>
  <c r="L422" i="1"/>
  <c r="L575" i="1"/>
  <c r="L768" i="1"/>
  <c r="L225" i="1"/>
  <c r="L12" i="1"/>
  <c r="L375" i="1"/>
  <c r="L419" i="1"/>
  <c r="L313" i="1"/>
  <c r="L870" i="1"/>
  <c r="L625" i="1"/>
  <c r="L875" i="1"/>
  <c r="L3" i="1"/>
  <c r="L653" i="1"/>
  <c r="L161" i="1"/>
  <c r="L156" i="1"/>
  <c r="L841" i="1"/>
  <c r="L895" i="1"/>
  <c r="L736" i="1"/>
  <c r="L449" i="1"/>
  <c r="L230" i="1"/>
  <c r="L701" i="1"/>
  <c r="L461" i="1"/>
  <c r="L399" i="1"/>
  <c r="L568" i="1"/>
  <c r="L528" i="1"/>
  <c r="L188" i="1"/>
  <c r="L117" i="1"/>
  <c r="L848" i="1"/>
  <c r="L822" i="1"/>
  <c r="L521" i="1"/>
  <c r="L846" i="1"/>
  <c r="L264" i="1"/>
  <c r="L473" i="1"/>
  <c r="L309" i="1"/>
  <c r="L221" i="1"/>
  <c r="L859" i="1"/>
  <c r="L391" i="1"/>
  <c r="L710" i="1"/>
  <c r="L566" i="1"/>
  <c r="L704" i="1"/>
  <c r="L491" i="1"/>
  <c r="L648" i="1"/>
  <c r="L866" i="1"/>
  <c r="L658" i="1"/>
  <c r="L737" i="1"/>
  <c r="L294" i="1"/>
  <c r="L703" i="1"/>
  <c r="L544" i="1"/>
  <c r="L290" i="1"/>
  <c r="L479" i="1"/>
  <c r="L527" i="1"/>
  <c r="L885" i="1"/>
  <c r="L23" i="1"/>
  <c r="L635" i="1"/>
  <c r="L843" i="1"/>
  <c r="L241" i="1"/>
  <c r="L43" i="1"/>
  <c r="L33" i="1"/>
  <c r="L731" i="1"/>
  <c r="L84" i="1"/>
  <c r="L779" i="1"/>
  <c r="L632" i="1"/>
  <c r="L265" i="1"/>
  <c r="L211" i="1"/>
  <c r="L749" i="1"/>
  <c r="L829" i="1"/>
  <c r="L96" i="1"/>
  <c r="L515" i="1"/>
  <c r="L519" i="1"/>
  <c r="L439" i="1"/>
  <c r="L837" i="1"/>
  <c r="L374" i="1"/>
  <c r="L588" i="1"/>
  <c r="L300" i="1"/>
  <c r="L595" i="1"/>
  <c r="L638" i="1"/>
  <c r="L516" i="1"/>
  <c r="L447" i="1"/>
  <c r="L833" i="1"/>
  <c r="L51" i="1"/>
  <c r="L877" i="1"/>
  <c r="L237" i="1"/>
  <c r="L600" i="1"/>
  <c r="L495" i="1"/>
  <c r="L807" i="1"/>
  <c r="L672" i="1"/>
  <c r="L777" i="1"/>
  <c r="L766" i="1"/>
  <c r="L89" i="1"/>
  <c r="L378" i="1"/>
  <c r="L163" i="1"/>
  <c r="L762" i="1"/>
  <c r="L891" i="1"/>
  <c r="L801" i="1"/>
  <c r="L64" i="1"/>
  <c r="L485" i="1"/>
  <c r="L879" i="1"/>
  <c r="L759" i="1"/>
  <c r="L741" i="1"/>
  <c r="L472" i="1"/>
  <c r="L261" i="1"/>
  <c r="L621" i="1"/>
  <c r="L443" i="1"/>
  <c r="L497" i="1"/>
  <c r="L663" i="1"/>
  <c r="L816" i="1"/>
  <c r="L39" i="1"/>
  <c r="L467" i="1"/>
  <c r="L615" i="1"/>
  <c r="L41" i="1"/>
  <c r="L108" i="1"/>
  <c r="L155" i="1"/>
  <c r="L781" i="1"/>
  <c r="L579" i="1"/>
  <c r="L551" i="1"/>
  <c r="L165" i="1"/>
  <c r="L250" i="1"/>
  <c r="L650" i="1"/>
  <c r="L58" i="1"/>
  <c r="L636" i="1"/>
  <c r="L240" i="1"/>
  <c r="L541" i="1"/>
  <c r="L333" i="1"/>
  <c r="L576" i="1"/>
  <c r="L384" i="1"/>
  <c r="L746" i="1"/>
  <c r="L32" i="1"/>
  <c r="L6" i="1"/>
  <c r="L235" i="1"/>
  <c r="L135" i="1"/>
  <c r="L540" i="1"/>
  <c r="L593" i="1"/>
  <c r="L60" i="1"/>
  <c r="L410" i="1"/>
  <c r="L260" i="1"/>
  <c r="L247" i="1"/>
  <c r="L269" i="1"/>
  <c r="L678" i="1"/>
  <c r="L705" i="1"/>
  <c r="L379" i="1"/>
  <c r="L152" i="1"/>
  <c r="L327" i="1"/>
  <c r="L557" i="1"/>
  <c r="L878" i="1"/>
  <c r="L430" i="1"/>
  <c r="L102" i="1"/>
  <c r="L259" i="1"/>
  <c r="L172" i="1"/>
  <c r="L126" i="1"/>
  <c r="L718" i="1"/>
  <c r="L101" i="1"/>
  <c r="L894" i="1"/>
  <c r="L869" i="1"/>
  <c r="L358" i="1"/>
  <c r="L194" i="1"/>
  <c r="L644" i="1"/>
  <c r="L854" i="1"/>
  <c r="L763" i="1"/>
  <c r="L136" i="1"/>
  <c r="L266" i="1"/>
  <c r="L819" i="1"/>
  <c r="L882" i="1"/>
  <c r="L607" i="1"/>
  <c r="L361" i="1"/>
  <c r="L535" i="1"/>
  <c r="L498" i="1"/>
  <c r="L401" i="1"/>
  <c r="L205" i="1"/>
  <c r="L803" i="1"/>
  <c r="L507" i="1"/>
  <c r="L182" i="1"/>
  <c r="L618" i="1"/>
  <c r="L71" i="1"/>
  <c r="L371" i="1"/>
  <c r="L724" i="1"/>
  <c r="L881" i="1"/>
  <c r="L14" i="1"/>
  <c r="L387" i="1"/>
  <c r="L122" i="1"/>
  <c r="L792" i="1"/>
  <c r="L769" i="1"/>
  <c r="L319" i="1"/>
  <c r="L646" i="1"/>
  <c r="L402" i="1"/>
  <c r="L657" i="1"/>
  <c r="L857" i="1"/>
  <c r="L604" i="1"/>
  <c r="L61" i="1"/>
  <c r="L745" i="1"/>
  <c r="L111" i="1"/>
  <c r="L828" i="1"/>
  <c r="L831" i="1"/>
  <c r="L698" i="1"/>
  <c r="L142" i="1"/>
  <c r="L750" i="1"/>
  <c r="L369" i="1"/>
  <c r="L228" i="1"/>
  <c r="L539" i="1"/>
  <c r="L524" i="1"/>
  <c r="L55" i="1"/>
  <c r="L849" i="1"/>
  <c r="L592" i="1"/>
  <c r="L432" i="1"/>
  <c r="L159" i="1"/>
  <c r="L15" i="1"/>
  <c r="L243" i="1"/>
  <c r="L268" i="1"/>
  <c r="L68" i="1"/>
  <c r="L790" i="1"/>
  <c r="L262" i="1"/>
  <c r="L388" i="1"/>
  <c r="L214" i="1"/>
  <c r="L505" i="1"/>
  <c r="L113" i="1"/>
  <c r="L715" i="1"/>
  <c r="L103" i="1"/>
  <c r="L267" i="1"/>
  <c r="L11" i="1"/>
  <c r="L547" i="1"/>
  <c r="L655" i="1"/>
  <c r="L347" i="1"/>
  <c r="L596" i="1"/>
  <c r="L395" i="1"/>
  <c r="L105" i="1"/>
  <c r="L400" i="1"/>
  <c r="L279" i="1"/>
  <c r="L18" i="1"/>
  <c r="L805" i="1"/>
  <c r="L424" i="1"/>
  <c r="L48" i="1"/>
  <c r="L676" i="1"/>
  <c r="L217" i="1"/>
  <c r="L743" i="1"/>
  <c r="L546" i="1"/>
  <c r="L500" i="1"/>
  <c r="L25" i="1"/>
  <c r="L712" i="1"/>
  <c r="L429" i="1"/>
  <c r="L450" i="1"/>
  <c r="L238" i="1"/>
  <c r="L623" i="1"/>
  <c r="L314" i="1"/>
  <c r="L281" i="1"/>
  <c r="L520" i="1"/>
  <c r="L170" i="1"/>
  <c r="L493" i="1"/>
  <c r="L552" i="1"/>
  <c r="L56" i="1"/>
  <c r="L431" i="1"/>
  <c r="L110" i="1"/>
  <c r="L802" i="1"/>
  <c r="L192" i="1"/>
  <c r="L415" i="1"/>
  <c r="L166" i="1"/>
  <c r="L181" i="1"/>
  <c r="L622" i="1"/>
  <c r="L764" i="1"/>
  <c r="L451" i="1"/>
  <c r="L707" i="1"/>
  <c r="L200" i="1"/>
  <c r="L46" i="1"/>
  <c r="L836" i="1"/>
  <c r="L114" i="1"/>
  <c r="L100" i="1"/>
  <c r="L456" i="1"/>
  <c r="L206" i="1"/>
  <c r="L681" i="1"/>
  <c r="L835" i="1"/>
  <c r="L177" i="1"/>
  <c r="L325" i="1"/>
  <c r="L171" i="1"/>
  <c r="L124" i="1"/>
  <c r="L815" i="1"/>
  <c r="L40" i="1"/>
  <c r="L445" i="1"/>
  <c r="L350" i="1"/>
  <c r="L436" i="1"/>
  <c r="L506" i="1"/>
  <c r="L345" i="1"/>
  <c r="L201" i="1"/>
  <c r="L353" i="1"/>
  <c r="L91" i="1"/>
  <c r="L85" i="1"/>
  <c r="L63" i="1"/>
  <c r="L115" i="1"/>
  <c r="L733" i="1"/>
  <c r="L601" i="1"/>
  <c r="L536" i="1"/>
  <c r="L594" i="1"/>
  <c r="L360" i="1"/>
  <c r="L398" i="1"/>
  <c r="L437" i="1"/>
  <c r="L336" i="1"/>
  <c r="L38" i="1"/>
  <c r="L413" i="1"/>
  <c r="L54" i="1"/>
  <c r="L751" i="1"/>
  <c r="L116" i="1"/>
  <c r="L806" i="1"/>
  <c r="L386" i="1"/>
  <c r="L92" i="1"/>
  <c r="L53" i="1"/>
  <c r="L796" i="1"/>
  <c r="L134" i="1"/>
  <c r="L312" i="1"/>
  <c r="L17" i="1"/>
  <c r="L304" i="1"/>
  <c r="L87" i="1"/>
  <c r="L45" i="1"/>
  <c r="L28" i="1"/>
  <c r="L176" i="1"/>
  <c r="L231" i="1"/>
  <c r="L502" i="1"/>
  <c r="L366" i="1"/>
  <c r="L341" i="1"/>
  <c r="L605" i="1"/>
  <c r="L697" i="1"/>
  <c r="L713" i="1"/>
  <c r="L254" i="1"/>
  <c r="L786" i="1"/>
  <c r="L496" i="1"/>
  <c r="L619" i="1"/>
  <c r="L510" i="1"/>
  <c r="L356" i="1"/>
  <c r="L597" i="1"/>
  <c r="L143" i="1"/>
  <c r="L856" i="1"/>
  <c r="L730" i="1"/>
  <c r="L354" i="1"/>
  <c r="L357" i="1"/>
  <c r="L346" i="1"/>
  <c r="L65" i="1"/>
  <c r="L189" i="1"/>
  <c r="L738" i="1"/>
  <c r="L244" i="1"/>
  <c r="L855" i="1"/>
  <c r="L367" i="1"/>
  <c r="L735" i="1"/>
  <c r="L830" i="1"/>
  <c r="L296" i="1"/>
  <c r="L706" i="1"/>
  <c r="L282" i="1"/>
  <c r="L21" i="1"/>
  <c r="L393" i="1"/>
  <c r="L226" i="1"/>
  <c r="L873" i="1"/>
  <c r="L29" i="1"/>
  <c r="L850" i="1"/>
  <c r="L475" i="1"/>
  <c r="L758" i="1"/>
  <c r="L666" i="1"/>
  <c r="L324" i="1"/>
  <c r="L77" i="1"/>
  <c r="L404" i="1"/>
  <c r="L218" i="1"/>
  <c r="L699" i="1"/>
  <c r="L427" i="1"/>
  <c r="L263" i="1"/>
  <c r="L556" i="1"/>
  <c r="L348" i="1"/>
  <c r="L204" i="1"/>
  <c r="L299" i="1"/>
  <c r="L726" i="1"/>
  <c r="L620" i="1"/>
  <c r="L624" i="1"/>
  <c r="L318" i="1"/>
  <c r="L351" i="1"/>
  <c r="L812" i="1"/>
  <c r="L448" i="1"/>
  <c r="L150" i="1"/>
  <c r="L813" i="1"/>
  <c r="L466" i="1"/>
  <c r="L66" i="1"/>
  <c r="L742" i="1"/>
  <c r="L674" i="1"/>
  <c r="L123" i="1"/>
  <c r="L720" i="1"/>
  <c r="L349" i="1"/>
  <c r="L392" i="1"/>
  <c r="L847" i="1"/>
  <c r="L482" i="1"/>
  <c r="L872" i="1"/>
  <c r="L186" i="1"/>
  <c r="L42" i="1"/>
  <c r="L862" i="1"/>
  <c r="L328" i="1"/>
  <c r="L564" i="1"/>
  <c r="L896" i="1"/>
  <c r="L284" i="1"/>
  <c r="L332" i="1"/>
  <c r="L277" i="1"/>
  <c r="L629" i="1"/>
  <c r="L585" i="1"/>
  <c r="L34" i="1"/>
  <c r="L788" i="1"/>
  <c r="L112" i="1"/>
  <c r="L242" i="1"/>
  <c r="L179" i="1"/>
  <c r="L548" i="1"/>
  <c r="L526" i="1"/>
  <c r="L662" i="1"/>
  <c r="L684" i="1"/>
  <c r="L207" i="1"/>
  <c r="L826" i="1"/>
  <c r="L465" i="1"/>
  <c r="L118" i="1"/>
  <c r="L603" i="1"/>
  <c r="L257" i="1"/>
  <c r="L344" i="1"/>
  <c r="L613" i="1"/>
  <c r="L79" i="1"/>
  <c r="L863" i="1"/>
  <c r="L190" i="1"/>
  <c r="L425" i="1"/>
  <c r="L839" i="1"/>
  <c r="L481" i="1"/>
  <c r="L890" i="1"/>
  <c r="L462" i="1"/>
  <c r="L222" i="1"/>
  <c r="L342" i="1"/>
  <c r="L434" i="1"/>
  <c r="L673" i="1"/>
  <c r="L677" i="1"/>
  <c r="L162" i="1"/>
  <c r="L542" i="1"/>
  <c r="L565" i="1"/>
  <c r="L26" i="1"/>
  <c r="L407" i="1"/>
  <c r="L131" i="1"/>
  <c r="L509" i="1"/>
  <c r="L16" i="1"/>
  <c r="L883" i="1"/>
  <c r="L702" i="1"/>
  <c r="L416" i="1"/>
  <c r="L127" i="1"/>
  <c r="L275" i="1"/>
  <c r="L780" i="1"/>
  <c r="L793" i="1"/>
  <c r="L208" i="1"/>
  <c r="L256" i="1"/>
  <c r="L368" i="1"/>
  <c r="L59" i="1"/>
  <c r="L97" i="1"/>
  <c r="L109" i="1"/>
  <c r="L212" i="1"/>
  <c r="L458" i="1"/>
  <c r="L503" i="1"/>
  <c r="L486" i="1"/>
  <c r="L8" i="1"/>
  <c r="L675" i="1"/>
  <c r="L778" i="1"/>
  <c r="L104" i="1"/>
  <c r="L86" i="1"/>
  <c r="L295" i="1"/>
  <c r="L824" i="1"/>
  <c r="L4" i="1"/>
  <c r="L727" i="1"/>
  <c r="L864" i="1"/>
  <c r="L734" i="1"/>
  <c r="L755" i="1"/>
  <c r="L355" i="1"/>
  <c r="L659" i="1"/>
  <c r="L748" i="1"/>
  <c r="L569" i="1"/>
  <c r="L168" i="1"/>
  <c r="L722" i="1"/>
  <c r="L842" i="1"/>
  <c r="L185" i="1"/>
  <c r="L289" i="1"/>
  <c r="K2" i="1"/>
  <c r="K492" i="1"/>
  <c r="K420" i="1"/>
  <c r="K363" i="1"/>
  <c r="K223" i="1"/>
  <c r="K477" i="1"/>
  <c r="K642" i="1"/>
  <c r="K584" i="1"/>
  <c r="K72" i="1"/>
  <c r="K52" i="1"/>
  <c r="K236" i="1"/>
  <c r="K787" i="1"/>
  <c r="K62" i="1"/>
  <c r="K582" i="1"/>
  <c r="K175" i="1"/>
  <c r="K210" i="1"/>
  <c r="K317" i="1"/>
  <c r="K728" i="1"/>
  <c r="K513" i="1"/>
  <c r="K381" i="1"/>
  <c r="K94" i="1"/>
  <c r="K865" i="1"/>
  <c r="K761" i="1"/>
  <c r="K331" i="1"/>
  <c r="K13" i="1"/>
  <c r="K137" i="1"/>
  <c r="K784" i="1"/>
  <c r="K776" i="1"/>
  <c r="K382" i="1"/>
  <c r="K800" i="1"/>
  <c r="K88" i="1"/>
  <c r="K590" i="1"/>
  <c r="K197" i="1"/>
  <c r="K233" i="1"/>
  <c r="K352" i="1"/>
  <c r="K272" i="1"/>
  <c r="K454" i="1"/>
  <c r="K403" i="1"/>
  <c r="K587" i="1"/>
  <c r="K606" i="1"/>
  <c r="K81" i="1"/>
  <c r="K359" i="1"/>
  <c r="K719" i="1"/>
  <c r="K851" i="1"/>
  <c r="K343" i="1"/>
  <c r="K649" i="1"/>
  <c r="K334" i="1"/>
  <c r="K591" i="1"/>
  <c r="K489" i="1"/>
  <c r="K583" i="1"/>
  <c r="K291" i="1"/>
  <c r="K825" i="1"/>
  <c r="K253" i="1"/>
  <c r="K480" i="1"/>
  <c r="K73" i="1"/>
  <c r="K679" i="1"/>
  <c r="K460" i="1"/>
  <c r="K490" i="1"/>
  <c r="K191" i="1"/>
  <c r="K125" i="1"/>
  <c r="K823" i="1"/>
  <c r="K234" i="1"/>
  <c r="K487" i="1"/>
  <c r="K129" i="1"/>
  <c r="K414" i="1"/>
  <c r="K44" i="1"/>
  <c r="K216" i="1"/>
  <c r="K227" i="1"/>
  <c r="K274" i="1"/>
  <c r="K180" i="1"/>
  <c r="K362" i="1"/>
  <c r="K90" i="1"/>
  <c r="K140" i="1"/>
  <c r="K196" i="1"/>
  <c r="K215" i="1"/>
  <c r="K470" i="1"/>
  <c r="K9" i="1"/>
  <c r="K36" i="1"/>
  <c r="K771" i="1"/>
  <c r="K690" i="1"/>
  <c r="K184" i="1"/>
  <c r="K670" i="1"/>
  <c r="K5" i="1"/>
  <c r="K335" i="1"/>
  <c r="K861" i="1"/>
  <c r="K610" i="1"/>
  <c r="K795" i="1"/>
  <c r="K283" i="1"/>
  <c r="K93" i="1"/>
  <c r="K471" i="1"/>
  <c r="K723" i="1"/>
  <c r="K817" i="1"/>
  <c r="K716" i="1"/>
  <c r="K338" i="1"/>
  <c r="K799" i="1"/>
  <c r="K160" i="1"/>
  <c r="K307" i="1"/>
  <c r="K708" i="1"/>
  <c r="K440" i="1"/>
  <c r="K446" i="1"/>
  <c r="K396" i="1"/>
  <c r="K531" i="1"/>
  <c r="K476" i="1"/>
  <c r="K187" i="1"/>
  <c r="K31" i="1"/>
  <c r="K775" i="1"/>
  <c r="K747" i="1"/>
  <c r="K130" i="1"/>
  <c r="K617" i="1"/>
  <c r="K765" i="1"/>
  <c r="K739" i="1"/>
  <c r="K832" i="1"/>
  <c r="K753" i="1"/>
  <c r="K302" i="1"/>
  <c r="K580" i="1"/>
  <c r="K193" i="1"/>
  <c r="K69" i="1"/>
  <c r="K611" i="1"/>
  <c r="K574" i="1"/>
  <c r="K811" i="1"/>
  <c r="K286" i="1"/>
  <c r="K154" i="1"/>
  <c r="K199" i="1"/>
  <c r="K306" i="1"/>
  <c r="K537" i="1"/>
  <c r="K418" i="1"/>
  <c r="K321" i="1"/>
  <c r="K452" i="1"/>
  <c r="K530" i="1"/>
  <c r="K372" i="1"/>
  <c r="K660" i="1"/>
  <c r="K545" i="1"/>
  <c r="K457" i="1"/>
  <c r="K145" i="1"/>
  <c r="K411" i="1"/>
  <c r="K693" i="1"/>
  <c r="K558" i="1"/>
  <c r="K525" i="1"/>
  <c r="K834" i="1"/>
  <c r="K288" i="1"/>
  <c r="K809" i="1"/>
  <c r="K406" i="1"/>
  <c r="K484" i="1"/>
  <c r="K364" i="1"/>
  <c r="K195" i="1"/>
  <c r="K654" i="1"/>
  <c r="K571" i="1"/>
  <c r="K153" i="1"/>
  <c r="K224" i="1"/>
  <c r="K322" i="1"/>
  <c r="K138" i="1"/>
  <c r="K258" i="1"/>
  <c r="K808" i="1"/>
  <c r="K754" i="1"/>
  <c r="K694" i="1"/>
  <c r="K389" i="1"/>
  <c r="K774" i="1"/>
  <c r="K711" i="1"/>
  <c r="K47" i="1"/>
  <c r="K871" i="1"/>
  <c r="K442" i="1"/>
  <c r="K106" i="1"/>
  <c r="K827" i="1"/>
  <c r="K308" i="1"/>
  <c r="K680" i="1"/>
  <c r="K514" i="1"/>
  <c r="K99" i="1"/>
  <c r="K640" i="1"/>
  <c r="K213" i="1"/>
  <c r="K203" i="1"/>
  <c r="K251" i="1"/>
  <c r="K744" i="1"/>
  <c r="K721" i="1"/>
  <c r="K459" i="1"/>
  <c r="K818" i="1"/>
  <c r="K589" i="1"/>
  <c r="K7" i="1"/>
  <c r="K656" i="1"/>
  <c r="K880" i="1"/>
  <c r="K383" i="1"/>
  <c r="K577" i="1"/>
  <c r="K639" i="1"/>
  <c r="K685" i="1"/>
  <c r="K643" i="1"/>
  <c r="K326" i="1"/>
  <c r="K814" i="1"/>
  <c r="K27" i="1"/>
  <c r="K804" i="1"/>
  <c r="K463" i="1"/>
  <c r="K550" i="1"/>
  <c r="K669" i="1"/>
  <c r="K474" i="1"/>
  <c r="K671" i="1"/>
  <c r="K339" i="1"/>
  <c r="K533" i="1"/>
  <c r="K628" i="1"/>
  <c r="K246" i="1"/>
  <c r="K444" i="1"/>
  <c r="K892" i="1"/>
  <c r="K107" i="1"/>
  <c r="K549" i="1"/>
  <c r="K682" i="1"/>
  <c r="K303" i="1"/>
  <c r="K725" i="1"/>
  <c r="K76" i="1"/>
  <c r="K248" i="1"/>
  <c r="K689" i="1"/>
  <c r="K209" i="1"/>
  <c r="K853" i="1"/>
  <c r="K468" i="1"/>
  <c r="K305" i="1"/>
  <c r="K397" i="1"/>
  <c r="K664" i="1"/>
  <c r="K732" i="1"/>
  <c r="K581" i="1"/>
  <c r="K717" i="1"/>
  <c r="K522" i="1"/>
  <c r="K602" i="1"/>
  <c r="K687" i="1"/>
  <c r="K478" i="1"/>
  <c r="K385" i="1"/>
  <c r="K78" i="1"/>
  <c r="K641" i="1"/>
  <c r="K271" i="1"/>
  <c r="K785" i="1"/>
  <c r="K276" i="1"/>
  <c r="K820" i="1"/>
  <c r="K50" i="1"/>
  <c r="K164" i="1"/>
  <c r="K709" i="1"/>
  <c r="K133" i="1"/>
  <c r="K874" i="1"/>
  <c r="K616" i="1"/>
  <c r="K844" i="1"/>
  <c r="K173" i="1"/>
  <c r="K412" i="1"/>
  <c r="K220" i="1"/>
  <c r="K757" i="1"/>
  <c r="K523" i="1"/>
  <c r="K75" i="1"/>
  <c r="K147" i="1"/>
  <c r="K219" i="1"/>
  <c r="K151" i="1"/>
  <c r="K57" i="1"/>
  <c r="K198" i="1"/>
  <c r="K438" i="1"/>
  <c r="K483" i="1"/>
  <c r="K174" i="1"/>
  <c r="K810" i="1"/>
  <c r="K665" i="1"/>
  <c r="K532" i="1"/>
  <c r="K239" i="1"/>
  <c r="K797" i="1"/>
  <c r="K120" i="1"/>
  <c r="K700" i="1"/>
  <c r="K852" i="1"/>
  <c r="K770" i="1"/>
  <c r="K417" i="1"/>
  <c r="K567" i="1"/>
  <c r="K538" i="1"/>
  <c r="K373" i="1"/>
  <c r="K529" i="1"/>
  <c r="K409" i="1"/>
  <c r="K178" i="1"/>
  <c r="K651" i="1"/>
  <c r="K49" i="1"/>
  <c r="K667" i="1"/>
  <c r="K128" i="1"/>
  <c r="K773" i="1"/>
  <c r="K370" i="1"/>
  <c r="K139" i="1"/>
  <c r="K202" i="1"/>
  <c r="K534" i="1"/>
  <c r="K157" i="1"/>
  <c r="K158" i="1"/>
  <c r="K95" i="1"/>
  <c r="K315" i="1"/>
  <c r="K70" i="1"/>
  <c r="K876" i="1"/>
  <c r="K791" i="1"/>
  <c r="K794" i="1"/>
  <c r="K252" i="1"/>
  <c r="K554" i="1"/>
  <c r="K82" i="1"/>
  <c r="K494" i="1"/>
  <c r="K729" i="1"/>
  <c r="K169" i="1"/>
  <c r="K696" i="1"/>
  <c r="K840" i="1"/>
  <c r="K599" i="1"/>
  <c r="K598" i="1"/>
  <c r="K772" i="1"/>
  <c r="K767" i="1"/>
  <c r="K645" i="1"/>
  <c r="K380" i="1"/>
  <c r="K293" i="1"/>
  <c r="K612" i="1"/>
  <c r="K501" i="1"/>
  <c r="K782" i="1"/>
  <c r="K634" i="1"/>
  <c r="K455" i="1"/>
  <c r="K893" i="1"/>
  <c r="K121" i="1"/>
  <c r="K508" i="1"/>
  <c r="K273" i="1"/>
  <c r="K316" i="1"/>
  <c r="K608" i="1"/>
  <c r="K884" i="1"/>
  <c r="K310" i="1"/>
  <c r="K560" i="1"/>
  <c r="K280" i="1"/>
  <c r="K146" i="1"/>
  <c r="K555" i="1"/>
  <c r="K798" i="1"/>
  <c r="K428" i="1"/>
  <c r="K695" i="1"/>
  <c r="K80" i="1"/>
  <c r="K517" i="1"/>
  <c r="K686" i="1"/>
  <c r="K278" i="1"/>
  <c r="K394" i="1"/>
  <c r="K340" i="1"/>
  <c r="K586" i="1"/>
  <c r="K183" i="1"/>
  <c r="K668" i="1"/>
  <c r="K421" i="1"/>
  <c r="K858" i="1"/>
  <c r="K614" i="1"/>
  <c r="K435" i="1"/>
  <c r="K572" i="1"/>
  <c r="K287" i="1"/>
  <c r="K232" i="1"/>
  <c r="K868" i="1"/>
  <c r="K433" i="1"/>
  <c r="K647" i="1"/>
  <c r="K559" i="1"/>
  <c r="K661" i="1"/>
  <c r="K860" i="1"/>
  <c r="K838" i="1"/>
  <c r="K887" i="1"/>
  <c r="K683" i="1"/>
  <c r="K752" i="1"/>
  <c r="K562" i="1"/>
  <c r="K543" i="1"/>
  <c r="K390" i="1"/>
  <c r="K453" i="1"/>
  <c r="K20" i="1"/>
  <c r="K30" i="1"/>
  <c r="K553" i="1"/>
  <c r="K652" i="1"/>
  <c r="K637" i="1"/>
  <c r="K323" i="1"/>
  <c r="K297" i="1"/>
  <c r="K692" i="1"/>
  <c r="K141" i="1"/>
  <c r="K329" i="1"/>
  <c r="K512" i="1"/>
  <c r="K631" i="1"/>
  <c r="K229" i="1"/>
  <c r="K245" i="1"/>
  <c r="K24" i="1"/>
  <c r="K119" i="1"/>
  <c r="K148" i="1"/>
  <c r="K301" i="1"/>
  <c r="K688" i="1"/>
  <c r="K285" i="1"/>
  <c r="K423" i="1"/>
  <c r="K563" i="1"/>
  <c r="K573" i="1"/>
  <c r="K789" i="1"/>
  <c r="K83" i="1"/>
  <c r="K464" i="1"/>
  <c r="K888" i="1"/>
  <c r="K756" i="1"/>
  <c r="K22" i="1"/>
  <c r="K886" i="1"/>
  <c r="K144" i="1"/>
  <c r="K408" i="1"/>
  <c r="K337" i="1"/>
  <c r="K511" i="1"/>
  <c r="K441" i="1"/>
  <c r="K298" i="1"/>
  <c r="K10" i="1"/>
  <c r="K405" i="1"/>
  <c r="K249" i="1"/>
  <c r="K518" i="1"/>
  <c r="K98" i="1"/>
  <c r="K376" i="1"/>
  <c r="K488" i="1"/>
  <c r="K469" i="1"/>
  <c r="K35" i="1"/>
  <c r="K633" i="1"/>
  <c r="K311" i="1"/>
  <c r="K570" i="1"/>
  <c r="K845" i="1"/>
  <c r="K499" i="1"/>
  <c r="K626" i="1"/>
  <c r="K630" i="1"/>
  <c r="K783" i="1"/>
  <c r="K149" i="1"/>
  <c r="K426" i="1"/>
  <c r="K821" i="1"/>
  <c r="K19" i="1"/>
  <c r="K132" i="1"/>
  <c r="K365" i="1"/>
  <c r="K320" i="1"/>
  <c r="K760" i="1"/>
  <c r="K740" i="1"/>
  <c r="K609" i="1"/>
  <c r="K270" i="1"/>
  <c r="K714" i="1"/>
  <c r="K867" i="1"/>
  <c r="K167" i="1"/>
  <c r="K37" i="1"/>
  <c r="K578" i="1"/>
  <c r="K561" i="1"/>
  <c r="K377" i="1"/>
  <c r="K330" i="1"/>
  <c r="K889" i="1"/>
  <c r="K74" i="1"/>
  <c r="K691" i="1"/>
  <c r="K255" i="1"/>
  <c r="K627" i="1"/>
  <c r="K67" i="1"/>
  <c r="K504" i="1"/>
  <c r="K292" i="1"/>
  <c r="K422" i="1"/>
  <c r="K575" i="1"/>
  <c r="K768" i="1"/>
  <c r="K225" i="1"/>
  <c r="K12" i="1"/>
  <c r="K375" i="1"/>
  <c r="K419" i="1"/>
  <c r="K313" i="1"/>
  <c r="K870" i="1"/>
  <c r="K625" i="1"/>
  <c r="K875" i="1"/>
  <c r="K3" i="1"/>
  <c r="K653" i="1"/>
  <c r="K161" i="1"/>
  <c r="K156" i="1"/>
  <c r="K841" i="1"/>
  <c r="K895" i="1"/>
  <c r="K736" i="1"/>
  <c r="K449" i="1"/>
  <c r="K230" i="1"/>
  <c r="K701" i="1"/>
  <c r="K461" i="1"/>
  <c r="K399" i="1"/>
  <c r="K568" i="1"/>
  <c r="K528" i="1"/>
  <c r="K188" i="1"/>
  <c r="K117" i="1"/>
  <c r="K848" i="1"/>
  <c r="K822" i="1"/>
  <c r="K521" i="1"/>
  <c r="K846" i="1"/>
  <c r="K264" i="1"/>
  <c r="K473" i="1"/>
  <c r="K309" i="1"/>
  <c r="K221" i="1"/>
  <c r="K859" i="1"/>
  <c r="K391" i="1"/>
  <c r="K710" i="1"/>
  <c r="K566" i="1"/>
  <c r="K704" i="1"/>
  <c r="K491" i="1"/>
  <c r="K648" i="1"/>
  <c r="K866" i="1"/>
  <c r="K658" i="1"/>
  <c r="K737" i="1"/>
  <c r="K294" i="1"/>
  <c r="K703" i="1"/>
  <c r="K544" i="1"/>
  <c r="K290" i="1"/>
  <c r="K479" i="1"/>
  <c r="K527" i="1"/>
  <c r="K885" i="1"/>
  <c r="K23" i="1"/>
  <c r="K635" i="1"/>
  <c r="K843" i="1"/>
  <c r="K241" i="1"/>
  <c r="K43" i="1"/>
  <c r="K33" i="1"/>
  <c r="K731" i="1"/>
  <c r="K84" i="1"/>
  <c r="K779" i="1"/>
  <c r="K632" i="1"/>
  <c r="K265" i="1"/>
  <c r="K211" i="1"/>
  <c r="K749" i="1"/>
  <c r="K829" i="1"/>
  <c r="K96" i="1"/>
  <c r="K515" i="1"/>
  <c r="K519" i="1"/>
  <c r="K439" i="1"/>
  <c r="K837" i="1"/>
  <c r="K374" i="1"/>
  <c r="K588" i="1"/>
  <c r="K300" i="1"/>
  <c r="K595" i="1"/>
  <c r="K638" i="1"/>
  <c r="K516" i="1"/>
  <c r="K447" i="1"/>
  <c r="K833" i="1"/>
  <c r="K51" i="1"/>
  <c r="K877" i="1"/>
  <c r="K237" i="1"/>
  <c r="K600" i="1"/>
  <c r="K495" i="1"/>
  <c r="K807" i="1"/>
  <c r="K672" i="1"/>
  <c r="K777" i="1"/>
  <c r="K766" i="1"/>
  <c r="K89" i="1"/>
  <c r="K378" i="1"/>
  <c r="K163" i="1"/>
  <c r="K762" i="1"/>
  <c r="K891" i="1"/>
  <c r="K801" i="1"/>
  <c r="K64" i="1"/>
  <c r="K485" i="1"/>
  <c r="K879" i="1"/>
  <c r="K759" i="1"/>
  <c r="K741" i="1"/>
  <c r="K472" i="1"/>
  <c r="K261" i="1"/>
  <c r="K621" i="1"/>
  <c r="K443" i="1"/>
  <c r="K497" i="1"/>
  <c r="K663" i="1"/>
  <c r="K816" i="1"/>
  <c r="K39" i="1"/>
  <c r="K467" i="1"/>
  <c r="K615" i="1"/>
  <c r="K41" i="1"/>
  <c r="K108" i="1"/>
  <c r="K155" i="1"/>
  <c r="K781" i="1"/>
  <c r="K579" i="1"/>
  <c r="K551" i="1"/>
  <c r="K165" i="1"/>
  <c r="K250" i="1"/>
  <c r="K650" i="1"/>
  <c r="K58" i="1"/>
  <c r="K636" i="1"/>
  <c r="K240" i="1"/>
  <c r="K541" i="1"/>
  <c r="K333" i="1"/>
  <c r="K576" i="1"/>
  <c r="K384" i="1"/>
  <c r="K746" i="1"/>
  <c r="K32" i="1"/>
  <c r="K6" i="1"/>
  <c r="K235" i="1"/>
  <c r="K135" i="1"/>
  <c r="K540" i="1"/>
  <c r="K593" i="1"/>
  <c r="K60" i="1"/>
  <c r="K410" i="1"/>
  <c r="K260" i="1"/>
  <c r="K247" i="1"/>
  <c r="K269" i="1"/>
  <c r="K678" i="1"/>
  <c r="K705" i="1"/>
  <c r="K379" i="1"/>
  <c r="K152" i="1"/>
  <c r="K327" i="1"/>
  <c r="K557" i="1"/>
  <c r="K878" i="1"/>
  <c r="K430" i="1"/>
  <c r="K102" i="1"/>
  <c r="K259" i="1"/>
  <c r="K172" i="1"/>
  <c r="K126" i="1"/>
  <c r="K718" i="1"/>
  <c r="K101" i="1"/>
  <c r="K894" i="1"/>
  <c r="K869" i="1"/>
  <c r="K358" i="1"/>
  <c r="K194" i="1"/>
  <c r="K644" i="1"/>
  <c r="K854" i="1"/>
  <c r="K763" i="1"/>
  <c r="K136" i="1"/>
  <c r="K266" i="1"/>
  <c r="K819" i="1"/>
  <c r="K882" i="1"/>
  <c r="K607" i="1"/>
  <c r="K361" i="1"/>
  <c r="K535" i="1"/>
  <c r="K498" i="1"/>
  <c r="K401" i="1"/>
  <c r="K205" i="1"/>
  <c r="K803" i="1"/>
  <c r="K507" i="1"/>
  <c r="K182" i="1"/>
  <c r="K618" i="1"/>
  <c r="K71" i="1"/>
  <c r="K371" i="1"/>
  <c r="K724" i="1"/>
  <c r="K881" i="1"/>
  <c r="K14" i="1"/>
  <c r="K387" i="1"/>
  <c r="K122" i="1"/>
  <c r="K792" i="1"/>
  <c r="K769" i="1"/>
  <c r="K319" i="1"/>
  <c r="K646" i="1"/>
  <c r="K402" i="1"/>
  <c r="K657" i="1"/>
  <c r="K857" i="1"/>
  <c r="K604" i="1"/>
  <c r="K61" i="1"/>
  <c r="K745" i="1"/>
  <c r="K111" i="1"/>
  <c r="K828" i="1"/>
  <c r="K831" i="1"/>
  <c r="K698" i="1"/>
  <c r="K142" i="1"/>
  <c r="K750" i="1"/>
  <c r="K369" i="1"/>
  <c r="K228" i="1"/>
  <c r="K539" i="1"/>
  <c r="K524" i="1"/>
  <c r="K55" i="1"/>
  <c r="K849" i="1"/>
  <c r="K592" i="1"/>
  <c r="K432" i="1"/>
  <c r="K159" i="1"/>
  <c r="K15" i="1"/>
  <c r="K243" i="1"/>
  <c r="K268" i="1"/>
  <c r="K68" i="1"/>
  <c r="K790" i="1"/>
  <c r="K262" i="1"/>
  <c r="K388" i="1"/>
  <c r="K214" i="1"/>
  <c r="K505" i="1"/>
  <c r="K113" i="1"/>
  <c r="K715" i="1"/>
  <c r="K103" i="1"/>
  <c r="K267" i="1"/>
  <c r="K11" i="1"/>
  <c r="K547" i="1"/>
  <c r="K655" i="1"/>
  <c r="K347" i="1"/>
  <c r="K596" i="1"/>
  <c r="K395" i="1"/>
  <c r="K105" i="1"/>
  <c r="K400" i="1"/>
  <c r="K279" i="1"/>
  <c r="K18" i="1"/>
  <c r="K805" i="1"/>
  <c r="K424" i="1"/>
  <c r="K48" i="1"/>
  <c r="K676" i="1"/>
  <c r="K217" i="1"/>
  <c r="K743" i="1"/>
  <c r="K546" i="1"/>
  <c r="K500" i="1"/>
  <c r="K25" i="1"/>
  <c r="K712" i="1"/>
  <c r="K429" i="1"/>
  <c r="K450" i="1"/>
  <c r="K238" i="1"/>
  <c r="K623" i="1"/>
  <c r="K314" i="1"/>
  <c r="K281" i="1"/>
  <c r="K520" i="1"/>
  <c r="K170" i="1"/>
  <c r="K493" i="1"/>
  <c r="K552" i="1"/>
  <c r="K56" i="1"/>
  <c r="K431" i="1"/>
  <c r="K110" i="1"/>
  <c r="K802" i="1"/>
  <c r="K192" i="1"/>
  <c r="K415" i="1"/>
  <c r="K166" i="1"/>
  <c r="K181" i="1"/>
  <c r="K622" i="1"/>
  <c r="K764" i="1"/>
  <c r="K451" i="1"/>
  <c r="K707" i="1"/>
  <c r="K200" i="1"/>
  <c r="K46" i="1"/>
  <c r="K836" i="1"/>
  <c r="K114" i="1"/>
  <c r="K100" i="1"/>
  <c r="K456" i="1"/>
  <c r="K206" i="1"/>
  <c r="K681" i="1"/>
  <c r="K835" i="1"/>
  <c r="K177" i="1"/>
  <c r="K325" i="1"/>
  <c r="K171" i="1"/>
  <c r="K124" i="1"/>
  <c r="K815" i="1"/>
  <c r="K40" i="1"/>
  <c r="K445" i="1"/>
  <c r="K350" i="1"/>
  <c r="K436" i="1"/>
  <c r="K506" i="1"/>
  <c r="K345" i="1"/>
  <c r="K201" i="1"/>
  <c r="K353" i="1"/>
  <c r="K91" i="1"/>
  <c r="K85" i="1"/>
  <c r="K63" i="1"/>
  <c r="K115" i="1"/>
  <c r="K733" i="1"/>
  <c r="K601" i="1"/>
  <c r="K536" i="1"/>
  <c r="K594" i="1"/>
  <c r="K360" i="1"/>
  <c r="K398" i="1"/>
  <c r="K437" i="1"/>
  <c r="K336" i="1"/>
  <c r="K38" i="1"/>
  <c r="K413" i="1"/>
  <c r="K54" i="1"/>
  <c r="K751" i="1"/>
  <c r="K116" i="1"/>
  <c r="K806" i="1"/>
  <c r="K386" i="1"/>
  <c r="K92" i="1"/>
  <c r="K53" i="1"/>
  <c r="K796" i="1"/>
  <c r="K134" i="1"/>
  <c r="K312" i="1"/>
  <c r="K17" i="1"/>
  <c r="K304" i="1"/>
  <c r="K87" i="1"/>
  <c r="K45" i="1"/>
  <c r="K28" i="1"/>
  <c r="K176" i="1"/>
  <c r="K231" i="1"/>
  <c r="K502" i="1"/>
  <c r="K366" i="1"/>
  <c r="K341" i="1"/>
  <c r="K605" i="1"/>
  <c r="K697" i="1"/>
  <c r="K713" i="1"/>
  <c r="K254" i="1"/>
  <c r="K786" i="1"/>
  <c r="K496" i="1"/>
  <c r="K619" i="1"/>
  <c r="K510" i="1"/>
  <c r="K356" i="1"/>
  <c r="K597" i="1"/>
  <c r="K143" i="1"/>
  <c r="K856" i="1"/>
  <c r="K730" i="1"/>
  <c r="K354" i="1"/>
  <c r="K357" i="1"/>
  <c r="K346" i="1"/>
  <c r="K65" i="1"/>
  <c r="K189" i="1"/>
  <c r="K738" i="1"/>
  <c r="K244" i="1"/>
  <c r="K855" i="1"/>
  <c r="K367" i="1"/>
  <c r="K735" i="1"/>
  <c r="K830" i="1"/>
  <c r="K296" i="1"/>
  <c r="K706" i="1"/>
  <c r="K282" i="1"/>
  <c r="K21" i="1"/>
  <c r="K393" i="1"/>
  <c r="K226" i="1"/>
  <c r="K873" i="1"/>
  <c r="K29" i="1"/>
  <c r="K850" i="1"/>
  <c r="K475" i="1"/>
  <c r="K758" i="1"/>
  <c r="K666" i="1"/>
  <c r="K324" i="1"/>
  <c r="K77" i="1"/>
  <c r="K404" i="1"/>
  <c r="K218" i="1"/>
  <c r="K699" i="1"/>
  <c r="K427" i="1"/>
  <c r="K263" i="1"/>
  <c r="K556" i="1"/>
  <c r="K348" i="1"/>
  <c r="K204" i="1"/>
  <c r="K299" i="1"/>
  <c r="K726" i="1"/>
  <c r="K620" i="1"/>
  <c r="K624" i="1"/>
  <c r="K318" i="1"/>
  <c r="K351" i="1"/>
  <c r="K812" i="1"/>
  <c r="K448" i="1"/>
  <c r="K150" i="1"/>
  <c r="K813" i="1"/>
  <c r="K466" i="1"/>
  <c r="K66" i="1"/>
  <c r="K742" i="1"/>
  <c r="K674" i="1"/>
  <c r="K123" i="1"/>
  <c r="K720" i="1"/>
  <c r="K349" i="1"/>
  <c r="K392" i="1"/>
  <c r="K847" i="1"/>
  <c r="K482" i="1"/>
  <c r="K872" i="1"/>
  <c r="K186" i="1"/>
  <c r="K42" i="1"/>
  <c r="K862" i="1"/>
  <c r="K328" i="1"/>
  <c r="K564" i="1"/>
  <c r="K896" i="1"/>
  <c r="K284" i="1"/>
  <c r="K332" i="1"/>
  <c r="K277" i="1"/>
  <c r="K629" i="1"/>
  <c r="K585" i="1"/>
  <c r="K34" i="1"/>
  <c r="K788" i="1"/>
  <c r="K112" i="1"/>
  <c r="K242" i="1"/>
  <c r="K179" i="1"/>
  <c r="K548" i="1"/>
  <c r="K526" i="1"/>
  <c r="K662" i="1"/>
  <c r="K684" i="1"/>
  <c r="K207" i="1"/>
  <c r="K826" i="1"/>
  <c r="K465" i="1"/>
  <c r="K118" i="1"/>
  <c r="K603" i="1"/>
  <c r="K257" i="1"/>
  <c r="K344" i="1"/>
  <c r="K613" i="1"/>
  <c r="K79" i="1"/>
  <c r="K863" i="1"/>
  <c r="K190" i="1"/>
  <c r="K425" i="1"/>
  <c r="K839" i="1"/>
  <c r="K481" i="1"/>
  <c r="K890" i="1"/>
  <c r="K462" i="1"/>
  <c r="K222" i="1"/>
  <c r="K342" i="1"/>
  <c r="K434" i="1"/>
  <c r="K673" i="1"/>
  <c r="K677" i="1"/>
  <c r="K162" i="1"/>
  <c r="K542" i="1"/>
  <c r="K565" i="1"/>
  <c r="K26" i="1"/>
  <c r="K407" i="1"/>
  <c r="K131" i="1"/>
  <c r="K509" i="1"/>
  <c r="K16" i="1"/>
  <c r="K883" i="1"/>
  <c r="K702" i="1"/>
  <c r="K416" i="1"/>
  <c r="K127" i="1"/>
  <c r="K275" i="1"/>
  <c r="K780" i="1"/>
  <c r="K793" i="1"/>
  <c r="K208" i="1"/>
  <c r="K256" i="1"/>
  <c r="K368" i="1"/>
  <c r="K59" i="1"/>
  <c r="K97" i="1"/>
  <c r="K109" i="1"/>
  <c r="K212" i="1"/>
  <c r="K458" i="1"/>
  <c r="K503" i="1"/>
  <c r="K486" i="1"/>
  <c r="K8" i="1"/>
  <c r="K675" i="1"/>
  <c r="K778" i="1"/>
  <c r="K104" i="1"/>
  <c r="K86" i="1"/>
  <c r="K295" i="1"/>
  <c r="K824" i="1"/>
  <c r="K4" i="1"/>
  <c r="K727" i="1"/>
  <c r="K864" i="1"/>
  <c r="K734" i="1"/>
  <c r="K755" i="1"/>
  <c r="K355" i="1"/>
  <c r="K659" i="1"/>
  <c r="K748" i="1"/>
  <c r="K569" i="1"/>
  <c r="K168" i="1"/>
  <c r="K722" i="1"/>
  <c r="K842" i="1"/>
  <c r="K185" i="1"/>
  <c r="K289" i="1"/>
  <c r="D420" i="1"/>
  <c r="D363" i="1"/>
  <c r="D223" i="1"/>
  <c r="D477" i="1"/>
  <c r="D642" i="1"/>
  <c r="D584" i="1"/>
  <c r="D72" i="1"/>
  <c r="D52" i="1"/>
  <c r="D236" i="1"/>
  <c r="D787" i="1"/>
  <c r="D62" i="1"/>
  <c r="D582" i="1"/>
  <c r="D175" i="1"/>
  <c r="D210" i="1"/>
  <c r="D317" i="1"/>
  <c r="D728" i="1"/>
  <c r="D513" i="1"/>
  <c r="D381" i="1"/>
  <c r="D94" i="1"/>
  <c r="D865" i="1"/>
  <c r="D761" i="1"/>
  <c r="D331" i="1"/>
  <c r="D13" i="1"/>
  <c r="D137" i="1"/>
  <c r="D784" i="1"/>
  <c r="D776" i="1"/>
  <c r="D382" i="1"/>
  <c r="D800" i="1"/>
  <c r="D88" i="1"/>
  <c r="D590" i="1"/>
  <c r="D197" i="1"/>
  <c r="D233" i="1"/>
  <c r="D352" i="1"/>
  <c r="D272" i="1"/>
  <c r="D454" i="1"/>
  <c r="D403" i="1"/>
  <c r="D587" i="1"/>
  <c r="D606" i="1"/>
  <c r="D81" i="1"/>
  <c r="D359" i="1"/>
  <c r="D719" i="1"/>
  <c r="D851" i="1"/>
  <c r="D343" i="1"/>
  <c r="D649" i="1"/>
  <c r="D334" i="1"/>
  <c r="D591" i="1"/>
  <c r="D489" i="1"/>
  <c r="D583" i="1"/>
  <c r="D291" i="1"/>
  <c r="D825" i="1"/>
  <c r="D253" i="1"/>
  <c r="D480" i="1"/>
  <c r="D73" i="1"/>
  <c r="D679" i="1"/>
  <c r="D460" i="1"/>
  <c r="D490" i="1"/>
  <c r="D191" i="1"/>
  <c r="D125" i="1"/>
  <c r="D823" i="1"/>
  <c r="D234" i="1"/>
  <c r="D487" i="1"/>
  <c r="D129" i="1"/>
  <c r="D414" i="1"/>
  <c r="D44" i="1"/>
  <c r="D216" i="1"/>
  <c r="D227" i="1"/>
  <c r="D274" i="1"/>
  <c r="D180" i="1"/>
  <c r="D362" i="1"/>
  <c r="D90" i="1"/>
  <c r="D140" i="1"/>
  <c r="D196" i="1"/>
  <c r="D215" i="1"/>
  <c r="D470" i="1"/>
  <c r="D9" i="1"/>
  <c r="D36" i="1"/>
  <c r="D771" i="1"/>
  <c r="D690" i="1"/>
  <c r="D184" i="1"/>
  <c r="D670" i="1"/>
  <c r="D5" i="1"/>
  <c r="D335" i="1"/>
  <c r="D861" i="1"/>
  <c r="D610" i="1"/>
  <c r="D795" i="1"/>
  <c r="D283" i="1"/>
  <c r="D93" i="1"/>
  <c r="D471" i="1"/>
  <c r="D723" i="1"/>
  <c r="D817" i="1"/>
  <c r="D716" i="1"/>
  <c r="D338" i="1"/>
  <c r="D799" i="1"/>
  <c r="D160" i="1"/>
  <c r="D307" i="1"/>
  <c r="D708" i="1"/>
  <c r="D440" i="1"/>
  <c r="D446" i="1"/>
  <c r="D396" i="1"/>
  <c r="D531" i="1"/>
  <c r="D476" i="1"/>
  <c r="D187" i="1"/>
  <c r="D31" i="1"/>
  <c r="D775" i="1"/>
  <c r="D747" i="1"/>
  <c r="D130" i="1"/>
  <c r="D617" i="1"/>
  <c r="D765" i="1"/>
  <c r="D739" i="1"/>
  <c r="D832" i="1"/>
  <c r="D753" i="1"/>
  <c r="D302" i="1"/>
  <c r="D580" i="1"/>
  <c r="D193" i="1"/>
  <c r="D69" i="1"/>
  <c r="D611" i="1"/>
  <c r="D574" i="1"/>
  <c r="D811" i="1"/>
  <c r="D286" i="1"/>
  <c r="D154" i="1"/>
  <c r="D199" i="1"/>
  <c r="D306" i="1"/>
  <c r="D537" i="1"/>
  <c r="D418" i="1"/>
  <c r="D321" i="1"/>
  <c r="D452" i="1"/>
  <c r="D530" i="1"/>
  <c r="D372" i="1"/>
  <c r="D660" i="1"/>
  <c r="D545" i="1"/>
  <c r="D457" i="1"/>
  <c r="D145" i="1"/>
  <c r="D411" i="1"/>
  <c r="D693" i="1"/>
  <c r="D558" i="1"/>
  <c r="D525" i="1"/>
  <c r="D834" i="1"/>
  <c r="D288" i="1"/>
  <c r="D809" i="1"/>
  <c r="D406" i="1"/>
  <c r="D484" i="1"/>
  <c r="D364" i="1"/>
  <c r="D195" i="1"/>
  <c r="D654" i="1"/>
  <c r="D571" i="1"/>
  <c r="D153" i="1"/>
  <c r="D224" i="1"/>
  <c r="D322" i="1"/>
  <c r="D138" i="1"/>
  <c r="D258" i="1"/>
  <c r="D808" i="1"/>
  <c r="D754" i="1"/>
  <c r="D694" i="1"/>
  <c r="D389" i="1"/>
  <c r="D774" i="1"/>
  <c r="D711" i="1"/>
  <c r="D47" i="1"/>
  <c r="D871" i="1"/>
  <c r="D442" i="1"/>
  <c r="D106" i="1"/>
  <c r="D827" i="1"/>
  <c r="D308" i="1"/>
  <c r="D680" i="1"/>
  <c r="D514" i="1"/>
  <c r="D99" i="1"/>
  <c r="D640" i="1"/>
  <c r="D213" i="1"/>
  <c r="D203" i="1"/>
  <c r="D251" i="1"/>
  <c r="D744" i="1"/>
  <c r="D721" i="1"/>
  <c r="D459" i="1"/>
  <c r="D818" i="1"/>
  <c r="D589" i="1"/>
  <c r="D7" i="1"/>
  <c r="D656" i="1"/>
  <c r="D880" i="1"/>
  <c r="D383" i="1"/>
  <c r="D577" i="1"/>
  <c r="D639" i="1"/>
  <c r="D685" i="1"/>
  <c r="D643" i="1"/>
  <c r="D326" i="1"/>
  <c r="D814" i="1"/>
  <c r="D27" i="1"/>
  <c r="D804" i="1"/>
  <c r="D463" i="1"/>
  <c r="D550" i="1"/>
  <c r="D669" i="1"/>
  <c r="D474" i="1"/>
  <c r="D671" i="1"/>
  <c r="D339" i="1"/>
  <c r="D533" i="1"/>
  <c r="D628" i="1"/>
  <c r="D246" i="1"/>
  <c r="D444" i="1"/>
  <c r="D892" i="1"/>
  <c r="D107" i="1"/>
  <c r="D549" i="1"/>
  <c r="D682" i="1"/>
  <c r="D303" i="1"/>
  <c r="D725" i="1"/>
  <c r="D76" i="1"/>
  <c r="D248" i="1"/>
  <c r="D689" i="1"/>
  <c r="D209" i="1"/>
  <c r="D853" i="1"/>
  <c r="D468" i="1"/>
  <c r="D305" i="1"/>
  <c r="D397" i="1"/>
  <c r="D664" i="1"/>
  <c r="D732" i="1"/>
  <c r="D581" i="1"/>
  <c r="D717" i="1"/>
  <c r="D522" i="1"/>
  <c r="D602" i="1"/>
  <c r="D687" i="1"/>
  <c r="D478" i="1"/>
  <c r="D385" i="1"/>
  <c r="D78" i="1"/>
  <c r="D641" i="1"/>
  <c r="D271" i="1"/>
  <c r="D785" i="1"/>
  <c r="D276" i="1"/>
  <c r="D820" i="1"/>
  <c r="D50" i="1"/>
  <c r="D164" i="1"/>
  <c r="D709" i="1"/>
  <c r="D133" i="1"/>
  <c r="D874" i="1"/>
  <c r="D616" i="1"/>
  <c r="D844" i="1"/>
  <c r="D173" i="1"/>
  <c r="D412" i="1"/>
  <c r="D220" i="1"/>
  <c r="D757" i="1"/>
  <c r="D523" i="1"/>
  <c r="D75" i="1"/>
  <c r="D147" i="1"/>
  <c r="D219" i="1"/>
  <c r="D151" i="1"/>
  <c r="D57" i="1"/>
  <c r="D198" i="1"/>
  <c r="D438" i="1"/>
  <c r="D483" i="1"/>
  <c r="D174" i="1"/>
  <c r="D810" i="1"/>
  <c r="D665" i="1"/>
  <c r="D532" i="1"/>
  <c r="D239" i="1"/>
  <c r="D797" i="1"/>
  <c r="D120" i="1"/>
  <c r="D700" i="1"/>
  <c r="D852" i="1"/>
  <c r="D770" i="1"/>
  <c r="D417" i="1"/>
  <c r="D567" i="1"/>
  <c r="D538" i="1"/>
  <c r="D373" i="1"/>
  <c r="D529" i="1"/>
  <c r="D409" i="1"/>
  <c r="D178" i="1"/>
  <c r="D651" i="1"/>
  <c r="D49" i="1"/>
  <c r="D667" i="1"/>
  <c r="D128" i="1"/>
  <c r="D773" i="1"/>
  <c r="D370" i="1"/>
  <c r="D139" i="1"/>
  <c r="D202" i="1"/>
  <c r="D534" i="1"/>
  <c r="D157" i="1"/>
  <c r="D158" i="1"/>
  <c r="D95" i="1"/>
  <c r="D315" i="1"/>
  <c r="D70" i="1"/>
  <c r="D876" i="1"/>
  <c r="D791" i="1"/>
  <c r="D794" i="1"/>
  <c r="D252" i="1"/>
  <c r="D554" i="1"/>
  <c r="D82" i="1"/>
  <c r="D494" i="1"/>
  <c r="D729" i="1"/>
  <c r="D169" i="1"/>
  <c r="D696" i="1"/>
  <c r="D840" i="1"/>
  <c r="D599" i="1"/>
  <c r="D598" i="1"/>
  <c r="D772" i="1"/>
  <c r="D767" i="1"/>
  <c r="D645" i="1"/>
  <c r="D380" i="1"/>
  <c r="D293" i="1"/>
  <c r="D612" i="1"/>
  <c r="D501" i="1"/>
  <c r="D782" i="1"/>
  <c r="D634" i="1"/>
  <c r="D455" i="1"/>
  <c r="D893" i="1"/>
  <c r="D121" i="1"/>
  <c r="D508" i="1"/>
  <c r="D273" i="1"/>
  <c r="D316" i="1"/>
  <c r="D608" i="1"/>
  <c r="D884" i="1"/>
  <c r="D310" i="1"/>
  <c r="D560" i="1"/>
  <c r="D280" i="1"/>
  <c r="D146" i="1"/>
  <c r="D555" i="1"/>
  <c r="D798" i="1"/>
  <c r="D428" i="1"/>
  <c r="D695" i="1"/>
  <c r="D80" i="1"/>
  <c r="D517" i="1"/>
  <c r="D686" i="1"/>
  <c r="D278" i="1"/>
  <c r="D394" i="1"/>
  <c r="D340" i="1"/>
  <c r="D586" i="1"/>
  <c r="D183" i="1"/>
  <c r="D668" i="1"/>
  <c r="D421" i="1"/>
  <c r="D858" i="1"/>
  <c r="D614" i="1"/>
  <c r="D435" i="1"/>
  <c r="D572" i="1"/>
  <c r="D287" i="1"/>
  <c r="D232" i="1"/>
  <c r="D868" i="1"/>
  <c r="D433" i="1"/>
  <c r="D647" i="1"/>
  <c r="D559" i="1"/>
  <c r="D661" i="1"/>
  <c r="D860" i="1"/>
  <c r="D838" i="1"/>
  <c r="D887" i="1"/>
  <c r="D683" i="1"/>
  <c r="D752" i="1"/>
  <c r="D562" i="1"/>
  <c r="D543" i="1"/>
  <c r="D390" i="1"/>
  <c r="D453" i="1"/>
  <c r="D20" i="1"/>
  <c r="D30" i="1"/>
  <c r="D553" i="1"/>
  <c r="D652" i="1"/>
  <c r="D637" i="1"/>
  <c r="D323" i="1"/>
  <c r="D297" i="1"/>
  <c r="D692" i="1"/>
  <c r="D141" i="1"/>
  <c r="D329" i="1"/>
  <c r="D512" i="1"/>
  <c r="D631" i="1"/>
  <c r="D229" i="1"/>
  <c r="D245" i="1"/>
  <c r="D24" i="1"/>
  <c r="D119" i="1"/>
  <c r="D148" i="1"/>
  <c r="D301" i="1"/>
  <c r="D688" i="1"/>
  <c r="D285" i="1"/>
  <c r="D423" i="1"/>
  <c r="D563" i="1"/>
  <c r="D573" i="1"/>
  <c r="D789" i="1"/>
  <c r="D83" i="1"/>
  <c r="D464" i="1"/>
  <c r="D888" i="1"/>
  <c r="D756" i="1"/>
  <c r="D22" i="1"/>
  <c r="D886" i="1"/>
  <c r="D144" i="1"/>
  <c r="D408" i="1"/>
  <c r="D337" i="1"/>
  <c r="D511" i="1"/>
  <c r="D441" i="1"/>
  <c r="D298" i="1"/>
  <c r="D10" i="1"/>
  <c r="D405" i="1"/>
  <c r="D249" i="1"/>
  <c r="D518" i="1"/>
  <c r="D98" i="1"/>
  <c r="D376" i="1"/>
  <c r="D488" i="1"/>
  <c r="D469" i="1"/>
  <c r="D35" i="1"/>
  <c r="D633" i="1"/>
  <c r="D311" i="1"/>
  <c r="D570" i="1"/>
  <c r="D845" i="1"/>
  <c r="D499" i="1"/>
  <c r="D626" i="1"/>
  <c r="D630" i="1"/>
  <c r="D783" i="1"/>
  <c r="D149" i="1"/>
  <c r="D426" i="1"/>
  <c r="D821" i="1"/>
  <c r="D19" i="1"/>
  <c r="D132" i="1"/>
  <c r="D365" i="1"/>
  <c r="D320" i="1"/>
  <c r="D760" i="1"/>
  <c r="D740" i="1"/>
  <c r="D609" i="1"/>
  <c r="D270" i="1"/>
  <c r="D714" i="1"/>
  <c r="D867" i="1"/>
  <c r="D167" i="1"/>
  <c r="D37" i="1"/>
  <c r="D578" i="1"/>
  <c r="D561" i="1"/>
  <c r="D377" i="1"/>
  <c r="D330" i="1"/>
  <c r="D889" i="1"/>
  <c r="D74" i="1"/>
  <c r="D691" i="1"/>
  <c r="D255" i="1"/>
  <c r="D627" i="1"/>
  <c r="D67" i="1"/>
  <c r="D504" i="1"/>
  <c r="D292" i="1"/>
  <c r="D422" i="1"/>
  <c r="D575" i="1"/>
  <c r="D768" i="1"/>
  <c r="D225" i="1"/>
  <c r="D12" i="1"/>
  <c r="D375" i="1"/>
  <c r="D419" i="1"/>
  <c r="D313" i="1"/>
  <c r="D870" i="1"/>
  <c r="D625" i="1"/>
  <c r="D875" i="1"/>
  <c r="D3" i="1"/>
  <c r="D653" i="1"/>
  <c r="D161" i="1"/>
  <c r="D156" i="1"/>
  <c r="D841" i="1"/>
  <c r="D895" i="1"/>
  <c r="D736" i="1"/>
  <c r="D449" i="1"/>
  <c r="D230" i="1"/>
  <c r="D701" i="1"/>
  <c r="D461" i="1"/>
  <c r="D399" i="1"/>
  <c r="D568" i="1"/>
  <c r="D528" i="1"/>
  <c r="D188" i="1"/>
  <c r="D117" i="1"/>
  <c r="D848" i="1"/>
  <c r="D822" i="1"/>
  <c r="D521" i="1"/>
  <c r="D846" i="1"/>
  <c r="D264" i="1"/>
  <c r="D473" i="1"/>
  <c r="D309" i="1"/>
  <c r="D221" i="1"/>
  <c r="D859" i="1"/>
  <c r="D391" i="1"/>
  <c r="D710" i="1"/>
  <c r="D566" i="1"/>
  <c r="D704" i="1"/>
  <c r="D491" i="1"/>
  <c r="D648" i="1"/>
  <c r="D866" i="1"/>
  <c r="D658" i="1"/>
  <c r="D737" i="1"/>
  <c r="D294" i="1"/>
  <c r="D703" i="1"/>
  <c r="D544" i="1"/>
  <c r="D290" i="1"/>
  <c r="D479" i="1"/>
  <c r="D527" i="1"/>
  <c r="D885" i="1"/>
  <c r="D23" i="1"/>
  <c r="D635" i="1"/>
  <c r="D843" i="1"/>
  <c r="D241" i="1"/>
  <c r="D43" i="1"/>
  <c r="D33" i="1"/>
  <c r="D731" i="1"/>
  <c r="D84" i="1"/>
  <c r="D779" i="1"/>
  <c r="D632" i="1"/>
  <c r="D265" i="1"/>
  <c r="D211" i="1"/>
  <c r="D749" i="1"/>
  <c r="D829" i="1"/>
  <c r="D96" i="1"/>
  <c r="D515" i="1"/>
  <c r="D519" i="1"/>
  <c r="D439" i="1"/>
  <c r="D837" i="1"/>
  <c r="D374" i="1"/>
  <c r="D588" i="1"/>
  <c r="D300" i="1"/>
  <c r="D595" i="1"/>
  <c r="D638" i="1"/>
  <c r="D516" i="1"/>
  <c r="D447" i="1"/>
  <c r="D833" i="1"/>
  <c r="D51" i="1"/>
  <c r="D877" i="1"/>
  <c r="D237" i="1"/>
  <c r="D600" i="1"/>
  <c r="D495" i="1"/>
  <c r="D807" i="1"/>
  <c r="D672" i="1"/>
  <c r="D777" i="1"/>
  <c r="D766" i="1"/>
  <c r="D89" i="1"/>
  <c r="D378" i="1"/>
  <c r="D163" i="1"/>
  <c r="D762" i="1"/>
  <c r="D891" i="1"/>
  <c r="D801" i="1"/>
  <c r="D64" i="1"/>
  <c r="D485" i="1"/>
  <c r="D879" i="1"/>
  <c r="D759" i="1"/>
  <c r="D741" i="1"/>
  <c r="D472" i="1"/>
  <c r="D261" i="1"/>
  <c r="D621" i="1"/>
  <c r="D443" i="1"/>
  <c r="D497" i="1"/>
  <c r="D663" i="1"/>
  <c r="D816" i="1"/>
  <c r="D39" i="1"/>
  <c r="D467" i="1"/>
  <c r="D615" i="1"/>
  <c r="D41" i="1"/>
  <c r="D108" i="1"/>
  <c r="D155" i="1"/>
  <c r="D781" i="1"/>
  <c r="D579" i="1"/>
  <c r="D551" i="1"/>
  <c r="D165" i="1"/>
  <c r="D250" i="1"/>
  <c r="D650" i="1"/>
  <c r="D58" i="1"/>
  <c r="D636" i="1"/>
  <c r="D240" i="1"/>
  <c r="D541" i="1"/>
  <c r="D333" i="1"/>
  <c r="D576" i="1"/>
  <c r="D384" i="1"/>
  <c r="D746" i="1"/>
  <c r="D32" i="1"/>
  <c r="D235" i="1"/>
  <c r="D135" i="1"/>
  <c r="D540" i="1"/>
  <c r="D593" i="1"/>
  <c r="D60" i="1"/>
  <c r="D410" i="1"/>
  <c r="D260" i="1"/>
  <c r="D247" i="1"/>
  <c r="D269" i="1"/>
  <c r="D678" i="1"/>
  <c r="D705" i="1"/>
  <c r="D379" i="1"/>
  <c r="D152" i="1"/>
  <c r="D327" i="1"/>
  <c r="D557" i="1"/>
  <c r="D878" i="1"/>
  <c r="D430" i="1"/>
  <c r="D102" i="1"/>
  <c r="D259" i="1"/>
  <c r="D172" i="1"/>
  <c r="D126" i="1"/>
  <c r="D718" i="1"/>
  <c r="D101" i="1"/>
  <c r="D894" i="1"/>
  <c r="D869" i="1"/>
  <c r="D358" i="1"/>
  <c r="D194" i="1"/>
  <c r="D644" i="1"/>
  <c r="D854" i="1"/>
  <c r="D763" i="1"/>
  <c r="D136" i="1"/>
  <c r="D266" i="1"/>
  <c r="D819" i="1"/>
  <c r="D882" i="1"/>
  <c r="D607" i="1"/>
  <c r="D361" i="1"/>
  <c r="D535" i="1"/>
  <c r="D498" i="1"/>
  <c r="D401" i="1"/>
  <c r="D205" i="1"/>
  <c r="D803" i="1"/>
  <c r="D507" i="1"/>
  <c r="D182" i="1"/>
  <c r="D618" i="1"/>
  <c r="D71" i="1"/>
  <c r="D371" i="1"/>
  <c r="D724" i="1"/>
  <c r="D881" i="1"/>
  <c r="D14" i="1"/>
  <c r="D387" i="1"/>
  <c r="D122" i="1"/>
  <c r="D792" i="1"/>
  <c r="D769" i="1"/>
  <c r="D319" i="1"/>
  <c r="D646" i="1"/>
  <c r="D402" i="1"/>
  <c r="D657" i="1"/>
  <c r="D857" i="1"/>
  <c r="D604" i="1"/>
  <c r="D61" i="1"/>
  <c r="D745" i="1"/>
  <c r="D111" i="1"/>
  <c r="D828" i="1"/>
  <c r="D831" i="1"/>
  <c r="D698" i="1"/>
  <c r="D142" i="1"/>
  <c r="D750" i="1"/>
  <c r="D369" i="1"/>
  <c r="D228" i="1"/>
  <c r="D539" i="1"/>
  <c r="D524" i="1"/>
  <c r="D55" i="1"/>
  <c r="D849" i="1"/>
  <c r="D592" i="1"/>
  <c r="D432" i="1"/>
  <c r="D159" i="1"/>
  <c r="D15" i="1"/>
  <c r="D243" i="1"/>
  <c r="D268" i="1"/>
  <c r="D68" i="1"/>
  <c r="D790" i="1"/>
  <c r="D262" i="1"/>
  <c r="D388" i="1"/>
  <c r="D214" i="1"/>
  <c r="D505" i="1"/>
  <c r="D113" i="1"/>
  <c r="D715" i="1"/>
  <c r="D103" i="1"/>
  <c r="D267" i="1"/>
  <c r="D11" i="1"/>
  <c r="D547" i="1"/>
  <c r="D655" i="1"/>
  <c r="D347" i="1"/>
  <c r="D596" i="1"/>
  <c r="D395" i="1"/>
  <c r="D105" i="1"/>
  <c r="D400" i="1"/>
  <c r="D279" i="1"/>
  <c r="D18" i="1"/>
  <c r="D805" i="1"/>
  <c r="D424" i="1"/>
  <c r="D48" i="1"/>
  <c r="D676" i="1"/>
  <c r="D217" i="1"/>
  <c r="D743" i="1"/>
  <c r="D546" i="1"/>
  <c r="D500" i="1"/>
  <c r="D25" i="1"/>
  <c r="D712" i="1"/>
  <c r="D429" i="1"/>
  <c r="D450" i="1"/>
  <c r="D238" i="1"/>
  <c r="D623" i="1"/>
  <c r="D314" i="1"/>
  <c r="D281" i="1"/>
  <c r="D520" i="1"/>
  <c r="D170" i="1"/>
  <c r="D493" i="1"/>
  <c r="D552" i="1"/>
  <c r="D56" i="1"/>
  <c r="D431" i="1"/>
  <c r="D110" i="1"/>
  <c r="D802" i="1"/>
  <c r="D192" i="1"/>
  <c r="D415" i="1"/>
  <c r="D166" i="1"/>
  <c r="D181" i="1"/>
  <c r="D622" i="1"/>
  <c r="D764" i="1"/>
  <c r="D451" i="1"/>
  <c r="D707" i="1"/>
  <c r="D200" i="1"/>
  <c r="D46" i="1"/>
  <c r="D836" i="1"/>
  <c r="D114" i="1"/>
  <c r="D100" i="1"/>
  <c r="D456" i="1"/>
  <c r="D206" i="1"/>
  <c r="D681" i="1"/>
  <c r="D835" i="1"/>
  <c r="D177" i="1"/>
  <c r="D325" i="1"/>
  <c r="D171" i="1"/>
  <c r="D124" i="1"/>
  <c r="D815" i="1"/>
  <c r="D40" i="1"/>
  <c r="D445" i="1"/>
  <c r="D350" i="1"/>
  <c r="D436" i="1"/>
  <c r="D506" i="1"/>
  <c r="D345" i="1"/>
  <c r="D201" i="1"/>
  <c r="D353" i="1"/>
  <c r="D91" i="1"/>
  <c r="D85" i="1"/>
  <c r="D63" i="1"/>
  <c r="D115" i="1"/>
  <c r="D733" i="1"/>
  <c r="D601" i="1"/>
  <c r="D536" i="1"/>
  <c r="D594" i="1"/>
  <c r="D360" i="1"/>
  <c r="D398" i="1"/>
  <c r="D437" i="1"/>
  <c r="D336" i="1"/>
  <c r="D38" i="1"/>
  <c r="D413" i="1"/>
  <c r="D54" i="1"/>
  <c r="D751" i="1"/>
  <c r="D116" i="1"/>
  <c r="D806" i="1"/>
  <c r="D386" i="1"/>
  <c r="D92" i="1"/>
  <c r="D53" i="1"/>
  <c r="D796" i="1"/>
  <c r="D134" i="1"/>
  <c r="D312" i="1"/>
  <c r="D17" i="1"/>
  <c r="D304" i="1"/>
  <c r="D87" i="1"/>
  <c r="D45" i="1"/>
  <c r="D28" i="1"/>
  <c r="D176" i="1"/>
  <c r="D231" i="1"/>
  <c r="D502" i="1"/>
  <c r="D366" i="1"/>
  <c r="D341" i="1"/>
  <c r="D605" i="1"/>
  <c r="D697" i="1"/>
  <c r="D713" i="1"/>
  <c r="D254" i="1"/>
  <c r="D786" i="1"/>
  <c r="D496" i="1"/>
  <c r="D619" i="1"/>
  <c r="D510" i="1"/>
  <c r="D356" i="1"/>
  <c r="D597" i="1"/>
  <c r="D143" i="1"/>
  <c r="D856" i="1"/>
  <c r="D730" i="1"/>
  <c r="D354" i="1"/>
  <c r="D357" i="1"/>
  <c r="D346" i="1"/>
  <c r="D65" i="1"/>
  <c r="D189" i="1"/>
  <c r="D738" i="1"/>
  <c r="D244" i="1"/>
  <c r="D855" i="1"/>
  <c r="D367" i="1"/>
  <c r="D735" i="1"/>
  <c r="D830" i="1"/>
  <c r="D296" i="1"/>
  <c r="D706" i="1"/>
  <c r="D282" i="1"/>
  <c r="D21" i="1"/>
  <c r="D393" i="1"/>
  <c r="D226" i="1"/>
  <c r="D873" i="1"/>
  <c r="D29" i="1"/>
  <c r="D850" i="1"/>
  <c r="D475" i="1"/>
  <c r="D758" i="1"/>
  <c r="D666" i="1"/>
  <c r="D324" i="1"/>
  <c r="D77" i="1"/>
  <c r="D404" i="1"/>
  <c r="D218" i="1"/>
  <c r="D699" i="1"/>
  <c r="D427" i="1"/>
  <c r="D263" i="1"/>
  <c r="D556" i="1"/>
  <c r="D348" i="1"/>
  <c r="D204" i="1"/>
  <c r="D299" i="1"/>
  <c r="D726" i="1"/>
  <c r="D620" i="1"/>
  <c r="D624" i="1"/>
  <c r="D318" i="1"/>
  <c r="D351" i="1"/>
  <c r="D812" i="1"/>
  <c r="D448" i="1"/>
  <c r="D150" i="1"/>
  <c r="D813" i="1"/>
  <c r="D466" i="1"/>
  <c r="D66" i="1"/>
  <c r="D742" i="1"/>
  <c r="D674" i="1"/>
  <c r="D123" i="1"/>
  <c r="D720" i="1"/>
  <c r="D349" i="1"/>
  <c r="D392" i="1"/>
  <c r="D847" i="1"/>
  <c r="D482" i="1"/>
  <c r="D872" i="1"/>
  <c r="D186" i="1"/>
  <c r="D42" i="1"/>
  <c r="D862" i="1"/>
  <c r="D328" i="1"/>
  <c r="D564" i="1"/>
  <c r="D896" i="1"/>
  <c r="D284" i="1"/>
  <c r="D332" i="1"/>
  <c r="D277" i="1"/>
  <c r="D629" i="1"/>
  <c r="D585" i="1"/>
  <c r="D34" i="1"/>
  <c r="D788" i="1"/>
  <c r="D112" i="1"/>
  <c r="D242" i="1"/>
  <c r="D548" i="1"/>
  <c r="D526" i="1"/>
  <c r="D662" i="1"/>
  <c r="D684" i="1"/>
  <c r="D207" i="1"/>
  <c r="D826" i="1"/>
  <c r="D465" i="1"/>
  <c r="D118" i="1"/>
  <c r="D603" i="1"/>
  <c r="D257" i="1"/>
  <c r="D344" i="1"/>
  <c r="D613" i="1"/>
  <c r="D79" i="1"/>
  <c r="D863" i="1"/>
  <c r="D190" i="1"/>
  <c r="D425" i="1"/>
  <c r="D839" i="1"/>
  <c r="D481" i="1"/>
  <c r="D890" i="1"/>
  <c r="D462" i="1"/>
  <c r="D222" i="1"/>
  <c r="D342" i="1"/>
  <c r="D434" i="1"/>
  <c r="D673" i="1"/>
  <c r="D677" i="1"/>
  <c r="D162" i="1"/>
  <c r="D542" i="1"/>
  <c r="D565" i="1"/>
  <c r="D26" i="1"/>
  <c r="D407" i="1"/>
  <c r="D131" i="1"/>
  <c r="D509" i="1"/>
  <c r="D16" i="1"/>
  <c r="D883" i="1"/>
  <c r="D702" i="1"/>
  <c r="D416" i="1"/>
  <c r="D127" i="1"/>
  <c r="D275" i="1"/>
  <c r="D780" i="1"/>
  <c r="D793" i="1"/>
  <c r="D208" i="1"/>
  <c r="D256" i="1"/>
  <c r="D368" i="1"/>
  <c r="D59" i="1"/>
  <c r="D97" i="1"/>
  <c r="D109" i="1"/>
  <c r="D212" i="1"/>
  <c r="D458" i="1"/>
  <c r="D503" i="1"/>
  <c r="D486" i="1"/>
  <c r="D8" i="1"/>
  <c r="D675" i="1"/>
  <c r="D778" i="1"/>
  <c r="D104" i="1"/>
  <c r="D86" i="1"/>
  <c r="D295" i="1"/>
  <c r="D824" i="1"/>
  <c r="D4" i="1"/>
  <c r="D727" i="1"/>
  <c r="D864" i="1"/>
  <c r="D734" i="1"/>
  <c r="D755" i="1"/>
  <c r="D355" i="1"/>
  <c r="D659" i="1"/>
  <c r="D748" i="1"/>
  <c r="D569" i="1"/>
  <c r="D168" i="1"/>
  <c r="D722" i="1"/>
  <c r="D842" i="1"/>
  <c r="D185" i="1"/>
  <c r="D289" i="1"/>
  <c r="D492" i="1"/>
  <c r="AL511" i="1" l="1"/>
  <c r="AL441" i="1"/>
  <c r="AL405" i="1"/>
  <c r="AL270" i="1"/>
  <c r="AL422" i="1"/>
  <c r="AL309" i="1"/>
  <c r="AL294" i="1"/>
  <c r="AL241" i="1"/>
  <c r="AL300" i="1"/>
  <c r="AL447" i="1"/>
  <c r="AL39" i="1"/>
  <c r="AL327" i="1"/>
  <c r="AL430" i="1"/>
  <c r="AL126" i="1"/>
  <c r="AL122" i="1"/>
  <c r="AL228" i="1"/>
  <c r="AL547" i="1"/>
  <c r="AL206" i="1"/>
  <c r="AL325" i="1"/>
  <c r="AL171" i="1"/>
  <c r="AL445" i="1"/>
  <c r="AL436" i="1"/>
  <c r="AL437" i="1"/>
  <c r="AL413" i="1"/>
  <c r="AL54" i="1"/>
  <c r="AL134" i="1"/>
  <c r="AL713" i="1"/>
  <c r="AL254" i="1"/>
  <c r="AL226" i="1"/>
  <c r="AL77" i="1"/>
  <c r="AL299" i="1"/>
  <c r="AL42" i="1"/>
  <c r="AL332" i="1"/>
  <c r="AL112" i="1"/>
  <c r="AL207" i="1"/>
  <c r="AL342" i="1"/>
  <c r="AL26" i="1"/>
  <c r="AL416" i="1"/>
  <c r="AL127" i="1"/>
  <c r="AL256" i="1"/>
  <c r="AL109" i="1"/>
  <c r="AL212" i="1"/>
  <c r="AL161" i="1"/>
  <c r="AL540" i="1"/>
  <c r="AL181" i="1"/>
  <c r="AL186" i="1"/>
  <c r="AL363" i="1"/>
  <c r="AL223" i="1"/>
  <c r="AL72" i="1"/>
  <c r="AL343" i="1"/>
  <c r="AL460" i="1"/>
  <c r="AL490" i="1"/>
  <c r="AL274" i="1"/>
  <c r="AL362" i="1"/>
  <c r="AL196" i="1"/>
  <c r="AL215" i="1"/>
  <c r="AL470" i="1"/>
  <c r="AL396" i="1"/>
  <c r="AL476" i="1"/>
  <c r="AL187" i="1"/>
  <c r="AL302" i="1"/>
  <c r="AL154" i="1"/>
  <c r="AL545" i="1"/>
  <c r="AL145" i="1"/>
  <c r="AL224" i="1"/>
  <c r="AL209" i="1"/>
  <c r="AL173" i="1"/>
  <c r="AL57" i="1"/>
  <c r="AL532" i="1"/>
  <c r="AL202" i="1"/>
  <c r="AL157" i="1"/>
  <c r="AL95" i="1"/>
  <c r="AL315" i="1"/>
  <c r="AL169" i="1"/>
  <c r="AL501" i="1"/>
  <c r="AL316" i="1"/>
  <c r="AL280" i="1"/>
  <c r="AL453" i="1"/>
  <c r="AL311" i="1"/>
  <c r="AL149" i="1"/>
  <c r="AL320" i="1"/>
  <c r="AL609" i="1"/>
  <c r="AL255" i="1"/>
  <c r="AL225" i="1"/>
  <c r="AL12" i="1"/>
  <c r="AL449" i="1"/>
  <c r="AL399" i="1"/>
  <c r="AL473" i="1"/>
  <c r="AL527" i="1"/>
  <c r="AL265" i="1"/>
  <c r="AL211" i="1"/>
  <c r="AL439" i="1"/>
  <c r="AL51" i="1"/>
  <c r="AL467" i="1"/>
  <c r="AL155" i="1"/>
  <c r="AL235" i="1"/>
  <c r="AL854" i="1"/>
  <c r="AL507" i="1"/>
  <c r="AL182" i="1"/>
  <c r="AL724" i="1"/>
  <c r="AL319" i="1"/>
  <c r="AL646" i="1"/>
  <c r="AL111" i="1"/>
  <c r="AL524" i="1"/>
  <c r="AL159" i="1"/>
  <c r="AL243" i="1"/>
  <c r="AL48" i="1"/>
  <c r="AL431" i="1"/>
  <c r="AL398" i="1"/>
  <c r="AL53" i="1"/>
  <c r="AL341" i="1"/>
  <c r="AL367" i="1"/>
  <c r="AL404" i="1"/>
  <c r="AL349" i="1"/>
  <c r="AL179" i="1"/>
  <c r="AL425" i="1"/>
  <c r="AL162" i="1"/>
  <c r="AL503" i="1"/>
  <c r="AL295" i="1"/>
  <c r="AL461" i="1"/>
  <c r="AL253" i="1"/>
  <c r="AL234" i="1"/>
  <c r="AL471" i="1"/>
  <c r="AL440" i="1"/>
  <c r="AL446" i="1"/>
  <c r="AL452" i="1"/>
  <c r="AL153" i="1"/>
  <c r="AL639" i="1"/>
  <c r="AL305" i="1"/>
  <c r="AL522" i="1"/>
  <c r="AL554" i="1"/>
  <c r="AL645" i="1"/>
  <c r="AL608" i="1"/>
  <c r="AL428" i="1"/>
  <c r="AL614" i="1"/>
  <c r="AL423" i="1"/>
  <c r="AL563" i="1"/>
  <c r="AL573" i="1"/>
  <c r="AL408" i="1"/>
  <c r="AL337" i="1"/>
  <c r="AL625" i="1"/>
  <c r="AL156" i="1"/>
  <c r="AL230" i="1"/>
  <c r="AL391" i="1"/>
  <c r="AL290" i="1"/>
  <c r="AL516" i="1"/>
  <c r="AL379" i="1"/>
  <c r="AL505" i="1"/>
  <c r="AL655" i="1"/>
  <c r="AL676" i="1"/>
  <c r="AL450" i="1"/>
  <c r="AL192" i="1"/>
  <c r="AL200" i="1"/>
  <c r="AL506" i="1"/>
  <c r="AL115" i="1"/>
  <c r="AL806" i="1"/>
  <c r="AL357" i="1"/>
  <c r="AL475" i="1"/>
  <c r="AL482" i="1"/>
  <c r="AL481" i="1"/>
  <c r="AL16" i="1"/>
  <c r="AL208" i="1"/>
  <c r="AL59" i="1"/>
  <c r="AL355" i="1"/>
  <c r="AL427" i="1"/>
  <c r="AL492" i="1"/>
  <c r="AL175" i="1"/>
  <c r="AL851" i="1"/>
  <c r="AL283" i="1"/>
  <c r="AL93" i="1"/>
  <c r="AL809" i="1"/>
  <c r="AL484" i="1"/>
  <c r="AL669" i="1"/>
  <c r="AL581" i="1"/>
  <c r="AL560" i="1"/>
  <c r="AL278" i="1"/>
  <c r="AL183" i="1"/>
  <c r="AL631" i="1"/>
  <c r="AL756" i="1"/>
  <c r="AL633" i="1"/>
  <c r="AL377" i="1"/>
  <c r="AL188" i="1"/>
  <c r="AL837" i="1"/>
  <c r="AL600" i="1"/>
  <c r="AL68" i="1"/>
  <c r="AL520" i="1"/>
  <c r="AL706" i="1"/>
  <c r="AL393" i="1"/>
  <c r="AL420" i="1"/>
  <c r="AL582" i="1"/>
  <c r="AL513" i="1"/>
  <c r="AL865" i="1"/>
  <c r="AL776" i="1"/>
  <c r="AL590" i="1"/>
  <c r="AL454" i="1"/>
  <c r="AL591" i="1"/>
  <c r="AL583" i="1"/>
  <c r="AL480" i="1"/>
  <c r="AL580" i="1"/>
  <c r="AL574" i="1"/>
  <c r="AL571" i="1"/>
  <c r="AL258" i="1"/>
  <c r="AL442" i="1"/>
  <c r="AL383" i="1"/>
  <c r="AL804" i="1"/>
  <c r="AL725" i="1"/>
  <c r="AL76" i="1"/>
  <c r="AL664" i="1"/>
  <c r="AL602" i="1"/>
  <c r="AL276" i="1"/>
  <c r="AL820" i="1"/>
  <c r="AL412" i="1"/>
  <c r="AL483" i="1"/>
  <c r="AL373" i="1"/>
  <c r="AL293" i="1"/>
  <c r="AL517" i="1"/>
  <c r="AL421" i="1"/>
  <c r="AL297" i="1"/>
  <c r="AL229" i="1"/>
  <c r="AL245" i="1"/>
  <c r="AL285" i="1"/>
  <c r="AL298" i="1"/>
  <c r="AL653" i="1"/>
  <c r="AL264" i="1"/>
  <c r="AL221" i="1"/>
  <c r="AL566" i="1"/>
  <c r="AL491" i="1"/>
  <c r="AL479" i="1"/>
  <c r="AL472" i="1"/>
  <c r="AL497" i="1"/>
  <c r="AL250" i="1"/>
  <c r="AL102" i="1"/>
  <c r="AL266" i="1"/>
  <c r="AL402" i="1"/>
  <c r="AL279" i="1"/>
  <c r="AL500" i="1"/>
  <c r="AL238" i="1"/>
  <c r="AL281" i="1"/>
  <c r="AL597" i="1"/>
  <c r="AL244" i="1"/>
  <c r="AL318" i="1"/>
  <c r="AL150" i="1"/>
  <c r="AL242" i="1"/>
  <c r="AL407" i="1"/>
  <c r="AL97" i="1"/>
  <c r="AL824" i="1"/>
  <c r="AL168" i="1"/>
  <c r="AL842" i="1"/>
  <c r="AL289" i="1"/>
  <c r="AL728" i="1"/>
  <c r="AL88" i="1"/>
  <c r="AL489" i="1"/>
  <c r="AL227" i="1"/>
  <c r="AL610" i="1"/>
  <c r="AL617" i="1"/>
  <c r="AL611" i="1"/>
  <c r="AL288" i="1"/>
  <c r="AL444" i="1"/>
  <c r="AL303" i="1"/>
  <c r="AL78" i="1"/>
  <c r="AL616" i="1"/>
  <c r="AL844" i="1"/>
  <c r="AL219" i="1"/>
  <c r="AL438" i="1"/>
  <c r="AL239" i="1"/>
  <c r="AL770" i="1"/>
  <c r="AL567" i="1"/>
  <c r="AL529" i="1"/>
  <c r="AL128" i="1"/>
  <c r="AL370" i="1"/>
  <c r="AL82" i="1"/>
  <c r="AL696" i="1"/>
  <c r="AL612" i="1"/>
  <c r="AL508" i="1"/>
  <c r="AL340" i="1"/>
  <c r="AL647" i="1"/>
  <c r="AL323" i="1"/>
  <c r="AL512" i="1"/>
  <c r="AL301" i="1"/>
  <c r="AL688" i="1"/>
  <c r="AL83" i="1"/>
  <c r="AL570" i="1"/>
  <c r="AL626" i="1"/>
  <c r="AL578" i="1"/>
  <c r="AL292" i="1"/>
  <c r="AL568" i="1"/>
  <c r="AL658" i="1"/>
  <c r="AL635" i="1"/>
  <c r="AL96" i="1"/>
  <c r="AL515" i="1"/>
  <c r="AL519" i="1"/>
  <c r="AL741" i="1"/>
  <c r="AL650" i="1"/>
  <c r="AL576" i="1"/>
  <c r="AL593" i="1"/>
  <c r="AL410" i="1"/>
  <c r="AL260" i="1"/>
  <c r="AL557" i="1"/>
  <c r="AL259" i="1"/>
  <c r="AL101" i="1"/>
  <c r="AL358" i="1"/>
  <c r="AL644" i="1"/>
  <c r="AL361" i="1"/>
  <c r="AL401" i="1"/>
  <c r="AL792" i="1"/>
  <c r="AL849" i="1"/>
  <c r="AL715" i="1"/>
  <c r="AL267" i="1"/>
  <c r="AL429" i="1"/>
  <c r="AL170" i="1"/>
  <c r="AL415" i="1"/>
  <c r="AL353" i="1"/>
  <c r="AL91" i="1"/>
  <c r="AL312" i="1"/>
  <c r="AL354" i="1"/>
  <c r="AL830" i="1"/>
  <c r="AL296" i="1"/>
  <c r="AL282" i="1"/>
  <c r="AL324" i="1"/>
  <c r="AL348" i="1"/>
  <c r="AL726" i="1"/>
  <c r="AL813" i="1"/>
  <c r="AL585" i="1"/>
  <c r="AL465" i="1"/>
  <c r="AL118" i="1"/>
  <c r="AL222" i="1"/>
  <c r="AL542" i="1"/>
  <c r="AL565" i="1"/>
  <c r="AL778" i="1"/>
  <c r="AL864" i="1"/>
  <c r="AL659" i="1"/>
  <c r="AL698" i="1"/>
  <c r="AL477" i="1"/>
  <c r="AL331" i="1"/>
  <c r="AL587" i="1"/>
  <c r="AL719" i="1"/>
  <c r="AL414" i="1"/>
  <c r="AL670" i="1"/>
  <c r="AL335" i="1"/>
  <c r="AL708" i="1"/>
  <c r="AL531" i="1"/>
  <c r="AL832" i="1"/>
  <c r="AL199" i="1"/>
  <c r="AL537" i="1"/>
  <c r="AL530" i="1"/>
  <c r="AL457" i="1"/>
  <c r="AL389" i="1"/>
  <c r="AL744" i="1"/>
  <c r="AL721" i="1"/>
  <c r="AL656" i="1"/>
  <c r="AL685" i="1"/>
  <c r="AL463" i="1"/>
  <c r="AL550" i="1"/>
  <c r="AL474" i="1"/>
  <c r="AL339" i="1"/>
  <c r="AL246" i="1"/>
  <c r="AL385" i="1"/>
  <c r="AL641" i="1"/>
  <c r="AL271" i="1"/>
  <c r="AL797" i="1"/>
  <c r="AL120" i="1"/>
  <c r="AL538" i="1"/>
  <c r="AL494" i="1"/>
  <c r="AL598" i="1"/>
  <c r="AL433" i="1"/>
  <c r="AL652" i="1"/>
  <c r="AL637" i="1"/>
  <c r="AL692" i="1"/>
  <c r="AL119" i="1"/>
  <c r="AL464" i="1"/>
  <c r="AL249" i="1"/>
  <c r="AL376" i="1"/>
  <c r="AL499" i="1"/>
  <c r="AL365" i="1"/>
  <c r="AL561" i="1"/>
  <c r="AL330" i="1"/>
  <c r="AL504" i="1"/>
  <c r="AL841" i="1"/>
  <c r="AL737" i="1"/>
  <c r="AL703" i="1"/>
  <c r="AL632" i="1"/>
  <c r="AL877" i="1"/>
  <c r="AL672" i="1"/>
  <c r="AL777" i="1"/>
  <c r="AL781" i="1"/>
  <c r="AL579" i="1"/>
  <c r="AL541" i="1"/>
  <c r="AL269" i="1"/>
  <c r="AL705" i="1"/>
  <c r="AL607" i="1"/>
  <c r="AL535" i="1"/>
  <c r="AL498" i="1"/>
  <c r="AL371" i="1"/>
  <c r="AL369" i="1"/>
  <c r="AL347" i="1"/>
  <c r="AL596" i="1"/>
  <c r="AL424" i="1"/>
  <c r="AL546" i="1"/>
  <c r="AL623" i="1"/>
  <c r="AL493" i="1"/>
  <c r="AL451" i="1"/>
  <c r="AL707" i="1"/>
  <c r="AL835" i="1"/>
  <c r="AL815" i="1"/>
  <c r="AL350" i="1"/>
  <c r="AL594" i="1"/>
  <c r="AL751" i="1"/>
  <c r="AL796" i="1"/>
  <c r="AL304" i="1"/>
  <c r="AL366" i="1"/>
  <c r="AL510" i="1"/>
  <c r="AL356" i="1"/>
  <c r="AL738" i="1"/>
  <c r="AL855" i="1"/>
  <c r="AL699" i="1"/>
  <c r="AL556" i="1"/>
  <c r="AL812" i="1"/>
  <c r="AL448" i="1"/>
  <c r="AL466" i="1"/>
  <c r="AL720" i="1"/>
  <c r="AL548" i="1"/>
  <c r="AL684" i="1"/>
  <c r="AL613" i="1"/>
  <c r="AL434" i="1"/>
  <c r="AL131" i="1"/>
  <c r="AL275" i="1"/>
  <c r="AL780" i="1"/>
  <c r="AL458" i="1"/>
  <c r="AL734" i="1"/>
  <c r="AL755" i="1"/>
  <c r="AL569" i="1"/>
  <c r="AL584" i="1"/>
  <c r="AL761" i="1"/>
  <c r="AL382" i="1"/>
  <c r="AL403" i="1"/>
  <c r="AL334" i="1"/>
  <c r="AL823" i="1"/>
  <c r="AL487" i="1"/>
  <c r="AL765" i="1"/>
  <c r="AL418" i="1"/>
  <c r="AL693" i="1"/>
  <c r="AL525" i="1"/>
  <c r="AL808" i="1"/>
  <c r="AL754" i="1"/>
  <c r="AL774" i="1"/>
  <c r="AL680" i="1"/>
  <c r="AL640" i="1"/>
  <c r="AL577" i="1"/>
  <c r="AL671" i="1"/>
  <c r="AL549" i="1"/>
  <c r="AL468" i="1"/>
  <c r="AL757" i="1"/>
  <c r="AL523" i="1"/>
  <c r="AL147" i="1"/>
  <c r="AL665" i="1"/>
  <c r="AL852" i="1"/>
  <c r="AL729" i="1"/>
  <c r="AL695" i="1"/>
  <c r="AL668" i="1"/>
  <c r="AL572" i="1"/>
  <c r="AL559" i="1"/>
  <c r="AL562" i="1"/>
  <c r="AL488" i="1"/>
  <c r="AL845" i="1"/>
  <c r="AL821" i="1"/>
  <c r="AL740" i="1"/>
  <c r="AL691" i="1"/>
  <c r="AL375" i="1"/>
  <c r="AL313" i="1"/>
  <c r="AL736" i="1"/>
  <c r="AL528" i="1"/>
  <c r="AL710" i="1"/>
  <c r="AL779" i="1"/>
  <c r="AL829" i="1"/>
  <c r="AL588" i="1"/>
  <c r="AL595" i="1"/>
  <c r="AL638" i="1"/>
  <c r="AL378" i="1"/>
  <c r="AL762" i="1"/>
  <c r="AL879" i="1"/>
  <c r="AL759" i="1"/>
  <c r="AL333" i="1"/>
  <c r="AL718" i="1"/>
  <c r="AL869" i="1"/>
  <c r="AL763" i="1"/>
  <c r="AL819" i="1"/>
  <c r="AL387" i="1"/>
  <c r="AL657" i="1"/>
  <c r="AL831" i="1"/>
  <c r="AL743" i="1"/>
  <c r="AL456" i="1"/>
  <c r="AL124" i="1"/>
  <c r="AL336" i="1"/>
  <c r="AL386" i="1"/>
  <c r="AL176" i="1"/>
  <c r="AL697" i="1"/>
  <c r="AL730" i="1"/>
  <c r="AL346" i="1"/>
  <c r="AL620" i="1"/>
  <c r="AL351" i="1"/>
  <c r="AL674" i="1"/>
  <c r="AL392" i="1"/>
  <c r="AL328" i="1"/>
  <c r="AL277" i="1"/>
  <c r="AL526" i="1"/>
  <c r="AL826" i="1"/>
  <c r="AL702" i="1"/>
  <c r="AL368" i="1"/>
  <c r="AL727" i="1"/>
  <c r="AL642" i="1"/>
  <c r="AL606" i="1"/>
  <c r="AL364" i="1"/>
  <c r="AL827" i="1"/>
  <c r="AL459" i="1"/>
  <c r="AL814" i="1"/>
  <c r="AL628" i="1"/>
  <c r="AL359" i="1"/>
  <c r="AL191" i="1"/>
  <c r="AL129" i="1"/>
  <c r="AL140" i="1"/>
  <c r="AL690" i="1"/>
  <c r="AL338" i="1"/>
  <c r="AL799" i="1"/>
  <c r="AL306" i="1"/>
  <c r="AL411" i="1"/>
  <c r="AL106" i="1"/>
  <c r="AL308" i="1"/>
  <c r="AL248" i="1"/>
  <c r="AL717" i="1"/>
  <c r="AL478" i="1"/>
  <c r="AL164" i="1"/>
  <c r="AL151" i="1"/>
  <c r="AL174" i="1"/>
  <c r="AL634" i="1"/>
  <c r="AL287" i="1"/>
  <c r="AL390" i="1"/>
  <c r="AL148" i="1"/>
  <c r="AL144" i="1"/>
  <c r="AL6" i="1"/>
  <c r="AL4" i="1"/>
  <c r="AL384" i="1"/>
  <c r="AL73" i="1"/>
  <c r="AL20" i="1"/>
  <c r="AL35" i="1"/>
  <c r="AL113" i="1"/>
  <c r="AL25" i="1"/>
  <c r="AL52" i="1"/>
  <c r="AL62" i="1"/>
  <c r="AL125" i="1"/>
  <c r="AL5" i="1"/>
  <c r="AL31" i="1"/>
  <c r="AL69" i="1"/>
  <c r="AL75" i="1"/>
  <c r="AL49" i="1"/>
  <c r="AL435" i="1"/>
  <c r="AL37" i="1"/>
  <c r="AL89" i="1"/>
  <c r="AL56" i="1"/>
  <c r="AL29" i="1"/>
  <c r="AL8" i="1"/>
  <c r="AL210" i="1"/>
  <c r="AL94" i="1"/>
  <c r="AL558" i="1"/>
  <c r="AL198" i="1"/>
  <c r="AL10" i="1"/>
  <c r="AL74" i="1"/>
  <c r="AL117" i="1"/>
  <c r="AL86" i="1"/>
  <c r="AL455" i="1"/>
  <c r="AL768" i="1"/>
  <c r="AL41" i="1"/>
  <c r="AL70" i="1"/>
  <c r="AL98" i="1"/>
  <c r="AL142" i="1"/>
  <c r="AL104" i="1"/>
  <c r="AL107" i="1"/>
  <c r="AL237" i="1"/>
  <c r="AL13" i="1"/>
  <c r="AL352" i="1"/>
  <c r="AL261" i="1"/>
  <c r="AL58" i="1"/>
  <c r="AL60" i="1"/>
  <c r="AL71" i="1"/>
  <c r="AL28" i="1"/>
  <c r="AL231" i="1"/>
  <c r="AL426" i="1"/>
  <c r="AL167" i="1"/>
  <c r="AL291" i="1"/>
  <c r="AL184" i="1"/>
  <c r="AL322" i="1"/>
  <c r="AL326" i="1"/>
  <c r="AL50" i="1"/>
  <c r="AL17" i="1"/>
  <c r="AL189" i="1"/>
  <c r="AL123" i="1"/>
  <c r="AL160" i="1"/>
  <c r="AL19" i="1"/>
  <c r="AL84" i="1"/>
  <c r="AL61" i="1"/>
  <c r="AL15" i="1"/>
  <c r="AL214" i="1"/>
  <c r="AL18" i="1"/>
  <c r="AL114" i="1"/>
  <c r="AL40" i="1"/>
  <c r="AL284" i="1"/>
  <c r="AL79" i="1"/>
  <c r="AL81" i="1"/>
  <c r="AL44" i="1"/>
  <c r="AL90" i="1"/>
  <c r="AL286" i="1"/>
  <c r="AL406" i="1"/>
  <c r="AL195" i="1"/>
  <c r="AL138" i="1"/>
  <c r="AL514" i="1"/>
  <c r="AL203" i="1"/>
  <c r="AL251" i="1"/>
  <c r="AL133" i="1"/>
  <c r="AL417" i="1"/>
  <c r="AL178" i="1"/>
  <c r="AL158" i="1"/>
  <c r="AL252" i="1"/>
  <c r="AL380" i="1"/>
  <c r="AL121" i="1"/>
  <c r="AL232" i="1"/>
  <c r="AL30" i="1"/>
  <c r="AL141" i="1"/>
  <c r="AL132" i="1"/>
  <c r="AL575" i="1"/>
  <c r="AL419" i="1"/>
  <c r="AL374" i="1"/>
  <c r="AL163" i="1"/>
  <c r="AL108" i="1"/>
  <c r="AL240" i="1"/>
  <c r="AL135" i="1"/>
  <c r="AL152" i="1"/>
  <c r="AL136" i="1"/>
  <c r="AL55" i="1"/>
  <c r="AL592" i="1"/>
  <c r="AL268" i="1"/>
  <c r="AL388" i="1"/>
  <c r="AL217" i="1"/>
  <c r="AL314" i="1"/>
  <c r="AL110" i="1"/>
  <c r="AL100" i="1"/>
  <c r="AL681" i="1"/>
  <c r="AL201" i="1"/>
  <c r="AL87" i="1"/>
  <c r="AL496" i="1"/>
  <c r="AL143" i="1"/>
  <c r="AL218" i="1"/>
  <c r="AL629" i="1"/>
  <c r="AL486" i="1"/>
  <c r="AL185" i="1"/>
  <c r="AL236" i="1"/>
  <c r="AL317" i="1"/>
  <c r="AL137" i="1"/>
  <c r="AL197" i="1"/>
  <c r="AL233" i="1"/>
  <c r="AL272" i="1"/>
  <c r="AL667" i="1"/>
  <c r="AL731" i="1"/>
  <c r="AL766" i="1"/>
  <c r="AL801" i="1"/>
  <c r="AL443" i="1"/>
  <c r="AL663" i="1"/>
  <c r="AL615" i="1"/>
  <c r="AL746" i="1"/>
  <c r="AL678" i="1"/>
  <c r="AL618" i="1"/>
  <c r="AL750" i="1"/>
  <c r="AL790" i="1"/>
  <c r="AL360" i="1"/>
  <c r="AL263" i="1"/>
  <c r="AL673" i="1"/>
  <c r="AL677" i="1"/>
  <c r="AL748" i="1"/>
  <c r="AL722" i="1"/>
  <c r="AL649" i="1"/>
  <c r="AL811" i="1"/>
  <c r="AL589" i="1"/>
  <c r="AL643" i="1"/>
  <c r="AL785" i="1"/>
  <c r="AL709" i="1"/>
  <c r="AL534" i="1"/>
  <c r="AL686" i="1"/>
  <c r="AL586" i="1"/>
  <c r="AL518" i="1"/>
  <c r="AL760" i="1"/>
  <c r="AL701" i="1"/>
  <c r="AL846" i="1"/>
  <c r="AL859" i="1"/>
  <c r="AL816" i="1"/>
  <c r="AL194" i="1"/>
  <c r="AL604" i="1"/>
  <c r="AL745" i="1"/>
  <c r="AL395" i="1"/>
  <c r="AL400" i="1"/>
  <c r="AL712" i="1"/>
  <c r="AL502" i="1"/>
  <c r="AL735" i="1"/>
  <c r="AL462" i="1"/>
  <c r="AL771" i="1"/>
  <c r="AL795" i="1"/>
  <c r="AL817" i="1"/>
  <c r="AL716" i="1"/>
  <c r="AL739" i="1"/>
  <c r="AL660" i="1"/>
  <c r="AL533" i="1"/>
  <c r="AL689" i="1"/>
  <c r="AL397" i="1"/>
  <c r="AL700" i="1"/>
  <c r="AL772" i="1"/>
  <c r="AL767" i="1"/>
  <c r="AL555" i="1"/>
  <c r="AL868" i="1"/>
  <c r="AL543" i="1"/>
  <c r="AL553" i="1"/>
  <c r="AL469" i="1"/>
  <c r="AL630" i="1"/>
  <c r="AL714" i="1"/>
  <c r="AL648" i="1"/>
  <c r="AL833" i="1"/>
  <c r="AL803" i="1"/>
  <c r="AL622" i="1"/>
  <c r="AL764" i="1"/>
  <c r="AL619" i="1"/>
  <c r="AL758" i="1"/>
  <c r="AL862" i="1"/>
  <c r="AL564" i="1"/>
  <c r="AL788" i="1"/>
  <c r="AL863" i="1"/>
  <c r="AL839" i="1"/>
  <c r="AL784" i="1"/>
  <c r="AL800" i="1"/>
  <c r="AL775" i="1"/>
  <c r="AL753" i="1"/>
  <c r="AL654" i="1"/>
  <c r="AL694" i="1"/>
  <c r="AL818" i="1"/>
  <c r="AL682" i="1"/>
  <c r="AL773" i="1"/>
  <c r="AL876" i="1"/>
  <c r="AL791" i="1"/>
  <c r="AL794" i="1"/>
  <c r="AL683" i="1"/>
  <c r="AL627" i="1"/>
  <c r="AL822" i="1"/>
  <c r="AL807" i="1"/>
  <c r="AL621" i="1"/>
  <c r="AL636" i="1"/>
  <c r="AL769" i="1"/>
  <c r="AL857" i="1"/>
  <c r="AL828" i="1"/>
  <c r="AL733" i="1"/>
  <c r="AL601" i="1"/>
  <c r="AL116" i="1"/>
  <c r="AL856" i="1"/>
  <c r="AL344" i="1"/>
  <c r="AL890" i="1"/>
  <c r="AL675" i="1"/>
  <c r="AL787" i="1"/>
  <c r="AL825" i="1"/>
  <c r="AL679" i="1"/>
  <c r="AL861" i="1"/>
  <c r="AL723" i="1"/>
  <c r="AL711" i="1"/>
  <c r="AL732" i="1"/>
  <c r="AL874" i="1"/>
  <c r="AL651" i="1"/>
  <c r="AL858" i="1"/>
  <c r="AL752" i="1"/>
  <c r="AL867" i="1"/>
  <c r="AL848" i="1"/>
  <c r="AL544" i="1"/>
  <c r="AL749" i="1"/>
  <c r="AL485" i="1"/>
  <c r="AL551" i="1"/>
  <c r="AL878" i="1"/>
  <c r="AL539" i="1"/>
  <c r="AL805" i="1"/>
  <c r="AL552" i="1"/>
  <c r="AL802" i="1"/>
  <c r="AL345" i="1"/>
  <c r="AL536" i="1"/>
  <c r="AL786" i="1"/>
  <c r="AL850" i="1"/>
  <c r="AL603" i="1"/>
  <c r="AL509" i="1"/>
  <c r="AL834" i="1"/>
  <c r="AL798" i="1"/>
  <c r="AL889" i="1"/>
  <c r="AL605" i="1"/>
  <c r="AL742" i="1"/>
  <c r="AL662" i="1"/>
  <c r="AL871" i="1"/>
  <c r="AL840" i="1"/>
  <c r="AL893" i="1"/>
  <c r="AL661" i="1"/>
  <c r="AL838" i="1"/>
  <c r="AL875" i="1"/>
  <c r="AL873" i="1"/>
  <c r="AL847" i="1"/>
  <c r="AL872" i="1"/>
  <c r="AL687" i="1"/>
  <c r="AL599" i="1"/>
  <c r="AL782" i="1"/>
  <c r="AL884" i="1"/>
  <c r="AL789" i="1"/>
  <c r="AL888" i="1"/>
  <c r="AL783" i="1"/>
  <c r="AL704" i="1"/>
  <c r="AL866" i="1"/>
  <c r="AL882" i="1"/>
  <c r="AL836" i="1"/>
  <c r="AL883" i="1"/>
  <c r="AL886" i="1"/>
  <c r="AL860" i="1"/>
  <c r="AL885" i="1"/>
  <c r="AL843" i="1"/>
  <c r="AL891" i="1"/>
  <c r="AL881" i="1"/>
  <c r="AL666" i="1"/>
  <c r="AL793" i="1"/>
  <c r="AL810" i="1"/>
  <c r="AL624" i="1"/>
  <c r="AL747" i="1"/>
  <c r="AL895" i="1"/>
  <c r="AL870" i="1"/>
  <c r="AL853" i="1"/>
  <c r="AL880" i="1"/>
  <c r="AL887" i="1"/>
  <c r="AL894" i="1"/>
  <c r="AL896" i="1"/>
  <c r="AL892" i="1"/>
  <c r="AI239" i="1"/>
  <c r="AI770" i="1"/>
  <c r="AI567" i="1"/>
  <c r="AI529" i="1"/>
  <c r="AI370" i="1"/>
  <c r="AI696" i="1"/>
  <c r="AI612" i="1"/>
  <c r="AI508" i="1"/>
  <c r="AI340" i="1"/>
  <c r="AI647" i="1"/>
  <c r="AI323" i="1"/>
  <c r="AI512" i="1"/>
  <c r="AI688" i="1"/>
  <c r="AI570" i="1"/>
  <c r="AI626" i="1"/>
  <c r="AI578" i="1"/>
  <c r="AI292" i="1"/>
  <c r="AI568" i="1"/>
  <c r="AI658" i="1"/>
  <c r="AI635" i="1"/>
  <c r="AI515" i="1"/>
  <c r="AI519" i="1"/>
  <c r="AI741" i="1"/>
  <c r="AI650" i="1"/>
  <c r="AI576" i="1"/>
  <c r="AI593" i="1"/>
  <c r="AI410" i="1"/>
  <c r="AI260" i="1"/>
  <c r="AI247" i="1"/>
  <c r="AI557" i="1"/>
  <c r="AI259" i="1"/>
  <c r="AI358" i="1"/>
  <c r="AI644" i="1"/>
  <c r="AI361" i="1"/>
  <c r="AI401" i="1"/>
  <c r="AI205" i="1"/>
  <c r="AI792" i="1"/>
  <c r="AI849" i="1"/>
  <c r="AI262" i="1"/>
  <c r="AI715" i="1"/>
  <c r="AI105" i="1"/>
  <c r="AI429" i="1"/>
  <c r="AI415" i="1"/>
  <c r="AI353" i="1"/>
  <c r="AI92" i="1"/>
  <c r="AI312" i="1"/>
  <c r="AI354" i="1"/>
  <c r="AI830" i="1"/>
  <c r="AI296" i="1"/>
  <c r="AI282" i="1"/>
  <c r="AI348" i="1"/>
  <c r="AI726" i="1"/>
  <c r="AI813" i="1"/>
  <c r="AI585" i="1"/>
  <c r="AI465" i="1"/>
  <c r="AI542" i="1"/>
  <c r="AI565" i="1"/>
  <c r="AI778" i="1"/>
  <c r="AI864" i="1"/>
  <c r="AI659" i="1"/>
  <c r="AI698" i="1"/>
  <c r="AI477" i="1"/>
  <c r="AI331" i="1"/>
  <c r="AI587" i="1"/>
  <c r="AI719" i="1"/>
  <c r="AI414" i="1"/>
  <c r="AI180" i="1"/>
  <c r="AI670" i="1"/>
  <c r="AI335" i="1"/>
  <c r="AI307" i="1"/>
  <c r="AI708" i="1"/>
  <c r="AI531" i="1"/>
  <c r="AI832" i="1"/>
  <c r="AI537" i="1"/>
  <c r="AI530" i="1"/>
  <c r="AI457" i="1"/>
  <c r="AI389" i="1"/>
  <c r="AI744" i="1"/>
  <c r="AI721" i="1"/>
  <c r="AI656" i="1"/>
  <c r="AI685" i="1"/>
  <c r="AI463" i="1"/>
  <c r="AI550" i="1"/>
  <c r="AI474" i="1"/>
  <c r="AI339" i="1"/>
  <c r="AI385" i="1"/>
  <c r="AI641" i="1"/>
  <c r="AI797" i="1"/>
  <c r="AI538" i="1"/>
  <c r="AI494" i="1"/>
  <c r="AI598" i="1"/>
  <c r="AI433" i="1"/>
  <c r="AI652" i="1"/>
  <c r="AI637" i="1"/>
  <c r="AI692" i="1"/>
  <c r="AI464" i="1"/>
  <c r="AI376" i="1"/>
  <c r="AI499" i="1"/>
  <c r="AI365" i="1"/>
  <c r="AI561" i="1"/>
  <c r="AI504" i="1"/>
  <c r="AI841" i="1"/>
  <c r="AI737" i="1"/>
  <c r="AI703" i="1"/>
  <c r="AI632" i="1"/>
  <c r="AI877" i="1"/>
  <c r="AI672" i="1"/>
  <c r="AI777" i="1"/>
  <c r="AI781" i="1"/>
  <c r="AI579" i="1"/>
  <c r="AI541" i="1"/>
  <c r="AI705" i="1"/>
  <c r="AI607" i="1"/>
  <c r="AI535" i="1"/>
  <c r="AI498" i="1"/>
  <c r="AI371" i="1"/>
  <c r="AI369" i="1"/>
  <c r="AI432" i="1"/>
  <c r="AI347" i="1"/>
  <c r="AI596" i="1"/>
  <c r="AI424" i="1"/>
  <c r="AI546" i="1"/>
  <c r="AI623" i="1"/>
  <c r="AI493" i="1"/>
  <c r="AI166" i="1"/>
  <c r="AI451" i="1"/>
  <c r="AI707" i="1"/>
  <c r="AI835" i="1"/>
  <c r="AI815" i="1"/>
  <c r="AI350" i="1"/>
  <c r="AI594" i="1"/>
  <c r="AI751" i="1"/>
  <c r="AI796" i="1"/>
  <c r="AI304" i="1"/>
  <c r="AI366" i="1"/>
  <c r="AI510" i="1"/>
  <c r="AI356" i="1"/>
  <c r="AI738" i="1"/>
  <c r="AI855" i="1"/>
  <c r="AI699" i="1"/>
  <c r="AI556" i="1"/>
  <c r="AI812" i="1"/>
  <c r="AI448" i="1"/>
  <c r="AI466" i="1"/>
  <c r="AI720" i="1"/>
  <c r="AI548" i="1"/>
  <c r="AI684" i="1"/>
  <c r="AI257" i="1"/>
  <c r="AI613" i="1"/>
  <c r="AI434" i="1"/>
  <c r="AI275" i="1"/>
  <c r="AI780" i="1"/>
  <c r="AI458" i="1"/>
  <c r="AI734" i="1"/>
  <c r="AI755" i="1"/>
  <c r="AI569" i="1"/>
  <c r="AI584" i="1"/>
  <c r="AI381" i="1"/>
  <c r="AI761" i="1"/>
  <c r="AI382" i="1"/>
  <c r="AI823" i="1"/>
  <c r="AI487" i="1"/>
  <c r="AI765" i="1"/>
  <c r="AI693" i="1"/>
  <c r="AI525" i="1"/>
  <c r="AI808" i="1"/>
  <c r="AI754" i="1"/>
  <c r="AI774" i="1"/>
  <c r="AI680" i="1"/>
  <c r="AI640" i="1"/>
  <c r="AI577" i="1"/>
  <c r="AI671" i="1"/>
  <c r="AI549" i="1"/>
  <c r="AI468" i="1"/>
  <c r="AI757" i="1"/>
  <c r="AI523" i="1"/>
  <c r="AI665" i="1"/>
  <c r="AI852" i="1"/>
  <c r="AI409" i="1"/>
  <c r="AI139" i="1"/>
  <c r="AI310" i="1"/>
  <c r="AI695" i="1"/>
  <c r="AI668" i="1"/>
  <c r="AI572" i="1"/>
  <c r="AI559" i="1"/>
  <c r="AI562" i="1"/>
  <c r="AI488" i="1"/>
  <c r="AI845" i="1"/>
  <c r="AI821" i="1"/>
  <c r="AI740" i="1"/>
  <c r="AI691" i="1"/>
  <c r="AI736" i="1"/>
  <c r="AI528" i="1"/>
  <c r="AI710" i="1"/>
  <c r="AI779" i="1"/>
  <c r="AI829" i="1"/>
  <c r="AI753" i="1"/>
  <c r="AI654" i="1"/>
  <c r="AI694" i="1"/>
  <c r="AI818" i="1"/>
  <c r="AI682" i="1"/>
  <c r="AI773" i="1"/>
  <c r="AI876" i="1"/>
  <c r="AI791" i="1"/>
  <c r="AI794" i="1"/>
  <c r="AI683" i="1"/>
  <c r="AI627" i="1"/>
  <c r="AI822" i="1"/>
  <c r="AI521" i="1"/>
  <c r="AI807" i="1"/>
  <c r="AI621" i="1"/>
  <c r="AI636" i="1"/>
  <c r="AI769" i="1"/>
  <c r="AI857" i="1"/>
  <c r="AI828" i="1"/>
  <c r="AI733" i="1"/>
  <c r="AI601" i="1"/>
  <c r="AI856" i="1"/>
  <c r="AI890" i="1"/>
  <c r="AI675" i="1"/>
  <c r="AI787" i="1"/>
  <c r="AI825" i="1"/>
  <c r="AI861" i="1"/>
  <c r="AI723" i="1"/>
  <c r="AI321" i="1"/>
  <c r="AI711" i="1"/>
  <c r="AI732" i="1"/>
  <c r="AI874" i="1"/>
  <c r="AI858" i="1"/>
  <c r="AI752" i="1"/>
  <c r="AI867" i="1"/>
  <c r="AI848" i="1"/>
  <c r="AI544" i="1"/>
  <c r="AI749" i="1"/>
  <c r="AI495" i="1"/>
  <c r="AI878" i="1"/>
  <c r="AI539" i="1"/>
  <c r="AI805" i="1"/>
  <c r="AI802" i="1"/>
  <c r="AI345" i="1"/>
  <c r="AI536" i="1"/>
  <c r="AI786" i="1"/>
  <c r="AI850" i="1"/>
  <c r="AI603" i="1"/>
  <c r="AI834" i="1"/>
  <c r="AI798" i="1"/>
  <c r="AI889" i="1"/>
  <c r="AI871" i="1"/>
  <c r="AI840" i="1"/>
  <c r="AI893" i="1"/>
  <c r="AI661" i="1"/>
  <c r="AI838" i="1"/>
  <c r="AI875" i="1"/>
  <c r="AI873" i="1"/>
  <c r="AI847" i="1"/>
  <c r="AI872" i="1"/>
  <c r="AI782" i="1"/>
  <c r="AI884" i="1"/>
  <c r="AI888" i="1"/>
  <c r="AI783" i="1"/>
  <c r="AI704" i="1"/>
  <c r="AI866" i="1"/>
  <c r="AI882" i="1"/>
  <c r="AI836" i="1"/>
  <c r="AI883" i="1"/>
  <c r="AI886" i="1"/>
  <c r="AI860" i="1"/>
  <c r="AI885" i="1"/>
  <c r="AI843" i="1"/>
  <c r="AI891" i="1"/>
  <c r="AI881" i="1"/>
  <c r="AI793" i="1"/>
  <c r="AI810" i="1"/>
  <c r="AI624" i="1"/>
  <c r="AI895" i="1"/>
  <c r="AI870" i="1"/>
  <c r="AI853" i="1"/>
  <c r="AI880" i="1"/>
  <c r="AI887" i="1"/>
  <c r="AI894" i="1"/>
  <c r="AI896" i="1"/>
  <c r="AI892" i="1"/>
  <c r="AI3" i="1"/>
  <c r="AI384" i="1"/>
  <c r="AI73" i="1"/>
  <c r="AI20" i="1"/>
  <c r="AI35" i="1"/>
  <c r="AI113" i="1"/>
  <c r="AI25" i="1"/>
  <c r="AI52" i="1"/>
  <c r="AI62" i="1"/>
  <c r="AI125" i="1"/>
  <c r="AI31" i="1"/>
  <c r="AI69" i="1"/>
  <c r="AI7" i="1"/>
  <c r="AI75" i="1"/>
  <c r="AI49" i="1"/>
  <c r="AI435" i="1"/>
  <c r="AI22" i="1"/>
  <c r="AI37" i="1"/>
  <c r="AI23" i="1"/>
  <c r="AI89" i="1"/>
  <c r="AI11" i="1"/>
  <c r="AI56" i="1"/>
  <c r="AI29" i="1"/>
  <c r="AI210" i="1"/>
  <c r="AI94" i="1"/>
  <c r="AI558" i="1"/>
  <c r="AI198" i="1"/>
  <c r="AI74" i="1"/>
  <c r="AI117" i="1"/>
  <c r="AI86" i="1"/>
  <c r="AI455" i="1"/>
  <c r="AI768" i="1"/>
  <c r="AI41" i="1"/>
  <c r="AI70" i="1"/>
  <c r="AI98" i="1"/>
  <c r="AI142" i="1"/>
  <c r="AI104" i="1"/>
  <c r="AI107" i="1"/>
  <c r="AI237" i="1"/>
  <c r="AI352" i="1"/>
  <c r="AI261" i="1"/>
  <c r="AI60" i="1"/>
  <c r="AI71" i="1"/>
  <c r="AI231" i="1"/>
  <c r="AI426" i="1"/>
  <c r="AI167" i="1"/>
  <c r="AI291" i="1"/>
  <c r="AI184" i="1"/>
  <c r="AI322" i="1"/>
  <c r="AI326" i="1"/>
  <c r="AI27" i="1"/>
  <c r="AI189" i="1"/>
  <c r="AI123" i="1"/>
  <c r="AI160" i="1"/>
  <c r="AI80" i="1"/>
  <c r="AI24" i="1"/>
  <c r="AI33" i="1"/>
  <c r="AI84" i="1"/>
  <c r="AI14" i="1"/>
  <c r="AI61" i="1"/>
  <c r="AI214" i="1"/>
  <c r="AI18" i="1"/>
  <c r="AI114" i="1"/>
  <c r="AI284" i="1"/>
  <c r="AI79" i="1"/>
  <c r="AI81" i="1"/>
  <c r="AI286" i="1"/>
  <c r="AI406" i="1"/>
  <c r="AI195" i="1"/>
  <c r="AI514" i="1"/>
  <c r="AI203" i="1"/>
  <c r="AI251" i="1"/>
  <c r="AI133" i="1"/>
  <c r="AI417" i="1"/>
  <c r="AI178" i="1"/>
  <c r="AI158" i="1"/>
  <c r="AI252" i="1"/>
  <c r="AI380" i="1"/>
  <c r="AI121" i="1"/>
  <c r="AI232" i="1"/>
  <c r="AI141" i="1"/>
  <c r="AI132" i="1"/>
  <c r="AI67" i="1"/>
  <c r="AI575" i="1"/>
  <c r="AI419" i="1"/>
  <c r="AI163" i="1"/>
  <c r="AI108" i="1"/>
  <c r="AI32" i="1"/>
  <c r="AI135" i="1"/>
  <c r="AI152" i="1"/>
  <c r="AI136" i="1"/>
  <c r="AI592" i="1"/>
  <c r="AI268" i="1"/>
  <c r="AI388" i="1"/>
  <c r="AI217" i="1"/>
  <c r="AI314" i="1"/>
  <c r="AI110" i="1"/>
  <c r="AI100" i="1"/>
  <c r="AI681" i="1"/>
  <c r="AI201" i="1"/>
  <c r="AI87" i="1"/>
  <c r="AI45" i="1"/>
  <c r="AI496" i="1"/>
  <c r="AI143" i="1"/>
  <c r="AI21" i="1"/>
  <c r="AI218" i="1"/>
  <c r="AI66" i="1"/>
  <c r="AI629" i="1"/>
  <c r="AI486" i="1"/>
  <c r="AI185" i="1"/>
  <c r="AI236" i="1"/>
  <c r="AI317" i="1"/>
  <c r="AI137" i="1"/>
  <c r="AI197" i="1"/>
  <c r="AI233" i="1"/>
  <c r="AI272" i="1"/>
  <c r="AI359" i="1"/>
  <c r="AI191" i="1"/>
  <c r="AI140" i="1"/>
  <c r="AI690" i="1"/>
  <c r="AI338" i="1"/>
  <c r="AI799" i="1"/>
  <c r="AI306" i="1"/>
  <c r="AI411" i="1"/>
  <c r="AI106" i="1"/>
  <c r="AI308" i="1"/>
  <c r="AI248" i="1"/>
  <c r="AI717" i="1"/>
  <c r="AI478" i="1"/>
  <c r="AI164" i="1"/>
  <c r="AI151" i="1"/>
  <c r="AI174" i="1"/>
  <c r="AI634" i="1"/>
  <c r="AI287" i="1"/>
  <c r="AI390" i="1"/>
  <c r="AI148" i="1"/>
  <c r="AI144" i="1"/>
  <c r="AI511" i="1"/>
  <c r="AI441" i="1"/>
  <c r="AI405" i="1"/>
  <c r="AI270" i="1"/>
  <c r="AI422" i="1"/>
  <c r="AI309" i="1"/>
  <c r="AI294" i="1"/>
  <c r="AI241" i="1"/>
  <c r="AI43" i="1"/>
  <c r="AI300" i="1"/>
  <c r="AI447" i="1"/>
  <c r="AI64" i="1"/>
  <c r="AI327" i="1"/>
  <c r="AI430" i="1"/>
  <c r="AI126" i="1"/>
  <c r="AI122" i="1"/>
  <c r="AI228" i="1"/>
  <c r="AI103" i="1"/>
  <c r="AI547" i="1"/>
  <c r="AI46" i="1"/>
  <c r="AI177" i="1"/>
  <c r="AI325" i="1"/>
  <c r="AI171" i="1"/>
  <c r="AI445" i="1"/>
  <c r="AI436" i="1"/>
  <c r="AI437" i="1"/>
  <c r="AI413" i="1"/>
  <c r="AI54" i="1"/>
  <c r="AI134" i="1"/>
  <c r="AI713" i="1"/>
  <c r="AI254" i="1"/>
  <c r="AI226" i="1"/>
  <c r="AI77" i="1"/>
  <c r="AI299" i="1"/>
  <c r="AI332" i="1"/>
  <c r="AI34" i="1"/>
  <c r="AI342" i="1"/>
  <c r="AI416" i="1"/>
  <c r="AI256" i="1"/>
  <c r="AI109" i="1"/>
  <c r="AI212" i="1"/>
  <c r="AI161" i="1"/>
  <c r="AI540" i="1"/>
  <c r="AI181" i="1"/>
  <c r="AI186" i="1"/>
  <c r="AI363" i="1"/>
  <c r="AI223" i="1"/>
  <c r="AI72" i="1"/>
  <c r="AI343" i="1"/>
  <c r="AI460" i="1"/>
  <c r="AI490" i="1"/>
  <c r="AI274" i="1"/>
  <c r="AI362" i="1"/>
  <c r="AI196" i="1"/>
  <c r="AI215" i="1"/>
  <c r="AI470" i="1"/>
  <c r="AI36" i="1"/>
  <c r="AI396" i="1"/>
  <c r="AI476" i="1"/>
  <c r="AI187" i="1"/>
  <c r="AI302" i="1"/>
  <c r="AI545" i="1"/>
  <c r="AI224" i="1"/>
  <c r="AI99" i="1"/>
  <c r="AI213" i="1"/>
  <c r="AI209" i="1"/>
  <c r="AI173" i="1"/>
  <c r="AI532" i="1"/>
  <c r="AI315" i="1"/>
  <c r="AI169" i="1"/>
  <c r="AI501" i="1"/>
  <c r="AI316" i="1"/>
  <c r="AI280" i="1"/>
  <c r="AI146" i="1"/>
  <c r="AI453" i="1"/>
  <c r="AI311" i="1"/>
  <c r="AI149" i="1"/>
  <c r="AI320" i="1"/>
  <c r="AI609" i="1"/>
  <c r="AI255" i="1"/>
  <c r="AI225" i="1"/>
  <c r="AI449" i="1"/>
  <c r="AI399" i="1"/>
  <c r="AI473" i="1"/>
  <c r="AI527" i="1"/>
  <c r="AI265" i="1"/>
  <c r="AI211" i="1"/>
  <c r="AI439" i="1"/>
  <c r="AI467" i="1"/>
  <c r="AI155" i="1"/>
  <c r="AI235" i="1"/>
  <c r="AI854" i="1"/>
  <c r="AI507" i="1"/>
  <c r="AI182" i="1"/>
  <c r="AI724" i="1"/>
  <c r="AI319" i="1"/>
  <c r="AI646" i="1"/>
  <c r="AI524" i="1"/>
  <c r="AI159" i="1"/>
  <c r="AI243" i="1"/>
  <c r="AI431" i="1"/>
  <c r="AI398" i="1"/>
  <c r="AI53" i="1"/>
  <c r="AI341" i="1"/>
  <c r="AI65" i="1"/>
  <c r="AI367" i="1"/>
  <c r="AI404" i="1"/>
  <c r="AI204" i="1"/>
  <c r="AI349" i="1"/>
  <c r="AI179" i="1"/>
  <c r="AI425" i="1"/>
  <c r="AI162" i="1"/>
  <c r="AI503" i="1"/>
  <c r="AI295" i="1"/>
  <c r="AI461" i="1"/>
  <c r="AI38" i="1"/>
  <c r="AI253" i="1"/>
  <c r="AI234" i="1"/>
  <c r="AI471" i="1"/>
  <c r="AI440" i="1"/>
  <c r="AI446" i="1"/>
  <c r="AI130" i="1"/>
  <c r="AI193" i="1"/>
  <c r="AI452" i="1"/>
  <c r="AI153" i="1"/>
  <c r="AI47" i="1"/>
  <c r="AI639" i="1"/>
  <c r="AI305" i="1"/>
  <c r="AI522" i="1"/>
  <c r="AI554" i="1"/>
  <c r="AI645" i="1"/>
  <c r="AI273" i="1"/>
  <c r="AI608" i="1"/>
  <c r="AI428" i="1"/>
  <c r="AI614" i="1"/>
  <c r="AI423" i="1"/>
  <c r="AI563" i="1"/>
  <c r="AI573" i="1"/>
  <c r="AI408" i="1"/>
  <c r="AI337" i="1"/>
  <c r="AI625" i="1"/>
  <c r="AI230" i="1"/>
  <c r="AI391" i="1"/>
  <c r="AI290" i="1"/>
  <c r="AI516" i="1"/>
  <c r="AI379" i="1"/>
  <c r="AI505" i="1"/>
  <c r="AI655" i="1"/>
  <c r="AI676" i="1"/>
  <c r="AI450" i="1"/>
  <c r="AI200" i="1"/>
  <c r="AI506" i="1"/>
  <c r="AI806" i="1"/>
  <c r="AI357" i="1"/>
  <c r="AI475" i="1"/>
  <c r="AI482" i="1"/>
  <c r="AI481" i="1"/>
  <c r="AI208" i="1"/>
  <c r="AI355" i="1"/>
  <c r="AI427" i="1"/>
  <c r="AI492" i="1"/>
  <c r="AI851" i="1"/>
  <c r="AI283" i="1"/>
  <c r="AI809" i="1"/>
  <c r="AI484" i="1"/>
  <c r="AI669" i="1"/>
  <c r="AI581" i="1"/>
  <c r="AI560" i="1"/>
  <c r="AI278" i="1"/>
  <c r="AI329" i="1"/>
  <c r="AI631" i="1"/>
  <c r="AI756" i="1"/>
  <c r="AI633" i="1"/>
  <c r="AI377" i="1"/>
  <c r="AI837" i="1"/>
  <c r="AI600" i="1"/>
  <c r="AI520" i="1"/>
  <c r="AI706" i="1"/>
  <c r="AI393" i="1"/>
  <c r="AI420" i="1"/>
  <c r="AI582" i="1"/>
  <c r="AI513" i="1"/>
  <c r="AI865" i="1"/>
  <c r="AI776" i="1"/>
  <c r="AI590" i="1"/>
  <c r="AI454" i="1"/>
  <c r="AI591" i="1"/>
  <c r="AI583" i="1"/>
  <c r="AI480" i="1"/>
  <c r="AI580" i="1"/>
  <c r="AI574" i="1"/>
  <c r="AI571" i="1"/>
  <c r="AI258" i="1"/>
  <c r="AI442" i="1"/>
  <c r="AI383" i="1"/>
  <c r="AI804" i="1"/>
  <c r="AI725" i="1"/>
  <c r="AI664" i="1"/>
  <c r="AI276" i="1"/>
  <c r="AI820" i="1"/>
  <c r="AI412" i="1"/>
  <c r="AI483" i="1"/>
  <c r="AI373" i="1"/>
  <c r="AI293" i="1"/>
  <c r="AI517" i="1"/>
  <c r="AI421" i="1"/>
  <c r="AI297" i="1"/>
  <c r="AI245" i="1"/>
  <c r="AI285" i="1"/>
  <c r="AI653" i="1"/>
  <c r="AI264" i="1"/>
  <c r="AI566" i="1"/>
  <c r="AI491" i="1"/>
  <c r="AI479" i="1"/>
  <c r="AI472" i="1"/>
  <c r="AI497" i="1"/>
  <c r="AI165" i="1"/>
  <c r="AI250" i="1"/>
  <c r="AI266" i="1"/>
  <c r="AI402" i="1"/>
  <c r="AI500" i="1"/>
  <c r="AI238" i="1"/>
  <c r="AI281" i="1"/>
  <c r="AI85" i="1"/>
  <c r="AI597" i="1"/>
  <c r="AI244" i="1"/>
  <c r="AI318" i="1"/>
  <c r="AI242" i="1"/>
  <c r="AI407" i="1"/>
  <c r="AI97" i="1"/>
  <c r="AI824" i="1"/>
  <c r="AI168" i="1"/>
  <c r="AI842" i="1"/>
  <c r="AI289" i="1"/>
  <c r="AI728" i="1"/>
  <c r="AI489" i="1"/>
  <c r="AI216" i="1"/>
  <c r="AI610" i="1"/>
  <c r="AI617" i="1"/>
  <c r="AI611" i="1"/>
  <c r="AI288" i="1"/>
  <c r="AI444" i="1"/>
  <c r="AI616" i="1"/>
  <c r="AI844" i="1"/>
  <c r="AI220" i="1"/>
  <c r="AI438" i="1"/>
  <c r="AI588" i="1"/>
  <c r="AI595" i="1"/>
  <c r="AI638" i="1"/>
  <c r="AI378" i="1"/>
  <c r="AI762" i="1"/>
  <c r="AI879" i="1"/>
  <c r="AI759" i="1"/>
  <c r="AI333" i="1"/>
  <c r="AI172" i="1"/>
  <c r="AI718" i="1"/>
  <c r="AI869" i="1"/>
  <c r="AI763" i="1"/>
  <c r="AI819" i="1"/>
  <c r="AI657" i="1"/>
  <c r="AI831" i="1"/>
  <c r="AI743" i="1"/>
  <c r="AI386" i="1"/>
  <c r="AI697" i="1"/>
  <c r="AI730" i="1"/>
  <c r="AI620" i="1"/>
  <c r="AI351" i="1"/>
  <c r="AI674" i="1"/>
  <c r="AI526" i="1"/>
  <c r="AI826" i="1"/>
  <c r="AI702" i="1"/>
  <c r="AI727" i="1"/>
  <c r="AI642" i="1"/>
  <c r="AI606" i="1"/>
  <c r="AI372" i="1"/>
  <c r="AI827" i="1"/>
  <c r="AI814" i="1"/>
  <c r="AI628" i="1"/>
  <c r="AI667" i="1"/>
  <c r="AI731" i="1"/>
  <c r="AI766" i="1"/>
  <c r="AI801" i="1"/>
  <c r="AI443" i="1"/>
  <c r="AI663" i="1"/>
  <c r="AI615" i="1"/>
  <c r="AI746" i="1"/>
  <c r="AI678" i="1"/>
  <c r="AI618" i="1"/>
  <c r="AI750" i="1"/>
  <c r="AI790" i="1"/>
  <c r="AI263" i="1"/>
  <c r="AI673" i="1"/>
  <c r="AI677" i="1"/>
  <c r="AI748" i="1"/>
  <c r="AI722" i="1"/>
  <c r="AI649" i="1"/>
  <c r="AI811" i="1"/>
  <c r="AI589" i="1"/>
  <c r="AI643" i="1"/>
  <c r="AI785" i="1"/>
  <c r="AI709" i="1"/>
  <c r="AI686" i="1"/>
  <c r="AI586" i="1"/>
  <c r="AI518" i="1"/>
  <c r="AI760" i="1"/>
  <c r="AI701" i="1"/>
  <c r="AI846" i="1"/>
  <c r="AI859" i="1"/>
  <c r="AI816" i="1"/>
  <c r="AI604" i="1"/>
  <c r="AI745" i="1"/>
  <c r="AI400" i="1"/>
  <c r="AI712" i="1"/>
  <c r="AI502" i="1"/>
  <c r="AI735" i="1"/>
  <c r="AI462" i="1"/>
  <c r="AI771" i="1"/>
  <c r="AI795" i="1"/>
  <c r="AI817" i="1"/>
  <c r="AI716" i="1"/>
  <c r="AI739" i="1"/>
  <c r="AI660" i="1"/>
  <c r="AI533" i="1"/>
  <c r="AI689" i="1"/>
  <c r="AI397" i="1"/>
  <c r="AI700" i="1"/>
  <c r="AI772" i="1"/>
  <c r="AI767" i="1"/>
  <c r="AI555" i="1"/>
  <c r="AI394" i="1"/>
  <c r="AI868" i="1"/>
  <c r="AI543" i="1"/>
  <c r="AI469" i="1"/>
  <c r="AI630" i="1"/>
  <c r="AI714" i="1"/>
  <c r="AI648" i="1"/>
  <c r="AI833" i="1"/>
  <c r="AI803" i="1"/>
  <c r="AI764" i="1"/>
  <c r="AI619" i="1"/>
  <c r="AI758" i="1"/>
  <c r="AI862" i="1"/>
  <c r="AI564" i="1"/>
  <c r="AI788" i="1"/>
  <c r="AI863" i="1"/>
  <c r="AI839" i="1"/>
  <c r="AI784" i="1"/>
  <c r="AI800" i="1"/>
  <c r="AI775" i="1"/>
  <c r="V555" i="1"/>
  <c r="V798" i="1"/>
  <c r="V428" i="1"/>
  <c r="V695" i="1"/>
  <c r="V80" i="1"/>
  <c r="V517" i="1"/>
  <c r="V686" i="1"/>
  <c r="V278" i="1"/>
  <c r="V394" i="1"/>
  <c r="V340" i="1"/>
  <c r="V586" i="1"/>
  <c r="V2" i="1"/>
  <c r="V492" i="1"/>
  <c r="V420" i="1"/>
  <c r="V363" i="1"/>
  <c r="V223" i="1"/>
  <c r="V477" i="1"/>
  <c r="V642" i="1"/>
  <c r="V584" i="1"/>
  <c r="V72" i="1"/>
  <c r="V52" i="1"/>
  <c r="V236" i="1"/>
  <c r="V787" i="1"/>
  <c r="V62" i="1"/>
  <c r="V582" i="1"/>
  <c r="V175" i="1"/>
  <c r="V210" i="1"/>
  <c r="V317" i="1"/>
  <c r="V728" i="1"/>
  <c r="V513" i="1"/>
  <c r="V381" i="1"/>
  <c r="V94" i="1"/>
  <c r="V865" i="1"/>
  <c r="V761" i="1"/>
  <c r="V331" i="1"/>
  <c r="V13" i="1"/>
  <c r="V137" i="1"/>
  <c r="V784" i="1"/>
  <c r="V776" i="1"/>
  <c r="V382" i="1"/>
  <c r="V800" i="1"/>
  <c r="V88" i="1"/>
  <c r="V590" i="1"/>
  <c r="V197" i="1"/>
  <c r="V233" i="1"/>
  <c r="V352" i="1"/>
  <c r="V272" i="1"/>
  <c r="V454" i="1"/>
  <c r="V403" i="1"/>
  <c r="V587" i="1"/>
  <c r="V606" i="1"/>
  <c r="V81" i="1"/>
  <c r="V359" i="1"/>
  <c r="V719" i="1"/>
  <c r="V851" i="1"/>
  <c r="V343" i="1"/>
  <c r="V649" i="1"/>
  <c r="V334" i="1"/>
  <c r="V591" i="1"/>
  <c r="V489" i="1"/>
  <c r="V583" i="1"/>
  <c r="V291" i="1"/>
  <c r="V825" i="1"/>
  <c r="V253" i="1"/>
  <c r="V480" i="1"/>
  <c r="V73" i="1"/>
  <c r="V679" i="1"/>
  <c r="V460" i="1"/>
  <c r="V490" i="1"/>
  <c r="V191" i="1"/>
  <c r="V125" i="1"/>
  <c r="V823" i="1"/>
  <c r="V234" i="1"/>
  <c r="V487" i="1"/>
  <c r="V129" i="1"/>
  <c r="V414" i="1"/>
  <c r="V44" i="1"/>
  <c r="V216" i="1"/>
  <c r="V227" i="1"/>
  <c r="V274" i="1"/>
  <c r="V180" i="1"/>
  <c r="V362" i="1"/>
  <c r="V90" i="1"/>
  <c r="V140" i="1"/>
  <c r="V196" i="1"/>
  <c r="V215" i="1"/>
  <c r="V470" i="1"/>
  <c r="V9" i="1"/>
  <c r="V36" i="1"/>
  <c r="V771" i="1"/>
  <c r="V690" i="1"/>
  <c r="V184" i="1"/>
  <c r="V670" i="1"/>
  <c r="V5" i="1"/>
  <c r="V335" i="1"/>
  <c r="V861" i="1"/>
  <c r="V610" i="1"/>
  <c r="V795" i="1"/>
  <c r="V283" i="1"/>
  <c r="V93" i="1"/>
  <c r="V471" i="1"/>
  <c r="V723" i="1"/>
  <c r="V817" i="1"/>
  <c r="V716" i="1"/>
  <c r="V338" i="1"/>
  <c r="V799" i="1"/>
  <c r="V160" i="1"/>
  <c r="V307" i="1"/>
  <c r="V708" i="1"/>
  <c r="V440" i="1"/>
  <c r="V446" i="1"/>
  <c r="V396" i="1"/>
  <c r="V531" i="1"/>
  <c r="V476" i="1"/>
  <c r="V187" i="1"/>
  <c r="V31" i="1"/>
  <c r="V775" i="1"/>
  <c r="V747" i="1"/>
  <c r="V130" i="1"/>
  <c r="V617" i="1"/>
  <c r="V765" i="1"/>
  <c r="V739" i="1"/>
  <c r="V832" i="1"/>
  <c r="V753" i="1"/>
  <c r="V302" i="1"/>
  <c r="V580" i="1"/>
  <c r="V193" i="1"/>
  <c r="V69" i="1"/>
  <c r="V611" i="1"/>
  <c r="V574" i="1"/>
  <c r="V811" i="1"/>
  <c r="V286" i="1"/>
  <c r="V154" i="1"/>
  <c r="V199" i="1"/>
  <c r="V306" i="1"/>
  <c r="V537" i="1"/>
  <c r="V418" i="1"/>
  <c r="V321" i="1"/>
  <c r="V452" i="1"/>
  <c r="V530" i="1"/>
  <c r="V372" i="1"/>
  <c r="V660" i="1"/>
  <c r="V545" i="1"/>
  <c r="V457" i="1"/>
  <c r="V145" i="1"/>
  <c r="V411" i="1"/>
  <c r="V693" i="1"/>
  <c r="V558" i="1"/>
  <c r="V525" i="1"/>
  <c r="V834" i="1"/>
  <c r="V288" i="1"/>
  <c r="V809" i="1"/>
  <c r="V406" i="1"/>
  <c r="V484" i="1"/>
  <c r="V364" i="1"/>
  <c r="V195" i="1"/>
  <c r="V654" i="1"/>
  <c r="V571" i="1"/>
  <c r="V153" i="1"/>
  <c r="V224" i="1"/>
  <c r="V322" i="1"/>
  <c r="V138" i="1"/>
  <c r="V258" i="1"/>
  <c r="V808" i="1"/>
  <c r="V754" i="1"/>
  <c r="V694" i="1"/>
  <c r="V389" i="1"/>
  <c r="V774" i="1"/>
  <c r="V711" i="1"/>
  <c r="V47" i="1"/>
  <c r="V871" i="1"/>
  <c r="V442" i="1"/>
  <c r="V106" i="1"/>
  <c r="V827" i="1"/>
  <c r="V308" i="1"/>
  <c r="V680" i="1"/>
  <c r="V514" i="1"/>
  <c r="V99" i="1"/>
  <c r="V640" i="1"/>
  <c r="V213" i="1"/>
  <c r="V203" i="1"/>
  <c r="V251" i="1"/>
  <c r="V744" i="1"/>
  <c r="V721" i="1"/>
  <c r="V459" i="1"/>
  <c r="V818" i="1"/>
  <c r="V589" i="1"/>
  <c r="V7" i="1"/>
  <c r="V656" i="1"/>
  <c r="V880" i="1"/>
  <c r="V383" i="1"/>
  <c r="V577" i="1"/>
  <c r="V639" i="1"/>
  <c r="V685" i="1"/>
  <c r="V643" i="1"/>
  <c r="V326" i="1"/>
  <c r="V814" i="1"/>
  <c r="V27" i="1"/>
  <c r="V804" i="1"/>
  <c r="V463" i="1"/>
  <c r="V550" i="1"/>
  <c r="V669" i="1"/>
  <c r="V474" i="1"/>
  <c r="V671" i="1"/>
  <c r="V339" i="1"/>
  <c r="V533" i="1"/>
  <c r="V628" i="1"/>
  <c r="V246" i="1"/>
  <c r="V444" i="1"/>
  <c r="V892" i="1"/>
  <c r="V107" i="1"/>
  <c r="V549" i="1"/>
  <c r="V682" i="1"/>
  <c r="V303" i="1"/>
  <c r="V725" i="1"/>
  <c r="V76" i="1"/>
  <c r="V248" i="1"/>
  <c r="V689" i="1"/>
  <c r="V209" i="1"/>
  <c r="V853" i="1"/>
  <c r="V468" i="1"/>
  <c r="V305" i="1"/>
  <c r="V397" i="1"/>
  <c r="V664" i="1"/>
  <c r="V732" i="1"/>
  <c r="V581" i="1"/>
  <c r="V717" i="1"/>
  <c r="V522" i="1"/>
  <c r="V602" i="1"/>
  <c r="V687" i="1"/>
  <c r="V478" i="1"/>
  <c r="V385" i="1"/>
  <c r="V78" i="1"/>
  <c r="V641" i="1"/>
  <c r="V271" i="1"/>
  <c r="V785" i="1"/>
  <c r="V276" i="1"/>
  <c r="V820" i="1"/>
  <c r="V50" i="1"/>
  <c r="V164" i="1"/>
  <c r="V709" i="1"/>
  <c r="V133" i="1"/>
  <c r="V874" i="1"/>
  <c r="V616" i="1"/>
  <c r="V844" i="1"/>
  <c r="V173" i="1"/>
  <c r="V412" i="1"/>
  <c r="V220" i="1"/>
  <c r="V757" i="1"/>
  <c r="V523" i="1"/>
  <c r="V75" i="1"/>
  <c r="V147" i="1"/>
  <c r="V219" i="1"/>
  <c r="V151" i="1"/>
  <c r="V57" i="1"/>
  <c r="V198" i="1"/>
  <c r="V438" i="1"/>
  <c r="V483" i="1"/>
  <c r="V174" i="1"/>
  <c r="V810" i="1"/>
  <c r="V665" i="1"/>
  <c r="V532" i="1"/>
  <c r="V239" i="1"/>
  <c r="V797" i="1"/>
  <c r="V120" i="1"/>
  <c r="V700" i="1"/>
  <c r="V852" i="1"/>
  <c r="V770" i="1"/>
  <c r="V417" i="1"/>
  <c r="V567" i="1"/>
  <c r="V538" i="1"/>
  <c r="V373" i="1"/>
  <c r="V529" i="1"/>
  <c r="V409" i="1"/>
  <c r="V178" i="1"/>
  <c r="V651" i="1"/>
  <c r="V49" i="1"/>
  <c r="V667" i="1"/>
  <c r="V128" i="1"/>
  <c r="V773" i="1"/>
  <c r="V370" i="1"/>
  <c r="V139" i="1"/>
  <c r="V202" i="1"/>
  <c r="V534" i="1"/>
  <c r="V157" i="1"/>
  <c r="V158" i="1"/>
  <c r="V95" i="1"/>
  <c r="V315" i="1"/>
  <c r="V70" i="1"/>
  <c r="V876" i="1"/>
  <c r="V791" i="1"/>
  <c r="V794" i="1"/>
  <c r="V252" i="1"/>
  <c r="V554" i="1"/>
  <c r="V82" i="1"/>
  <c r="V494" i="1"/>
  <c r="V729" i="1"/>
  <c r="V169" i="1"/>
  <c r="V696" i="1"/>
  <c r="V840" i="1"/>
  <c r="V599" i="1"/>
  <c r="V598" i="1"/>
  <c r="V772" i="1"/>
  <c r="V767" i="1"/>
  <c r="V645" i="1"/>
  <c r="V380" i="1"/>
  <c r="V293" i="1"/>
  <c r="V612" i="1"/>
  <c r="V501" i="1"/>
  <c r="V782" i="1"/>
  <c r="V634" i="1"/>
  <c r="V455" i="1"/>
  <c r="V893" i="1"/>
  <c r="V121" i="1"/>
  <c r="V508" i="1"/>
  <c r="V273" i="1"/>
  <c r="V316" i="1"/>
  <c r="V608" i="1"/>
  <c r="V884" i="1"/>
  <c r="V310" i="1"/>
  <c r="V560" i="1"/>
  <c r="V280" i="1"/>
  <c r="V146" i="1"/>
  <c r="V183" i="1"/>
  <c r="V668" i="1"/>
  <c r="V421" i="1"/>
  <c r="V858" i="1"/>
  <c r="V614" i="1"/>
  <c r="V435" i="1"/>
  <c r="V572" i="1"/>
  <c r="V287" i="1"/>
  <c r="V232" i="1"/>
  <c r="V868" i="1"/>
  <c r="V433" i="1"/>
  <c r="V647" i="1"/>
  <c r="V559" i="1"/>
  <c r="V661" i="1"/>
  <c r="V860" i="1"/>
  <c r="V838" i="1"/>
  <c r="V887" i="1"/>
  <c r="V683" i="1"/>
  <c r="V752" i="1"/>
  <c r="V562" i="1"/>
  <c r="V543" i="1"/>
  <c r="V390" i="1"/>
  <c r="V453" i="1"/>
  <c r="V20" i="1"/>
  <c r="V30" i="1"/>
  <c r="V553" i="1"/>
  <c r="V652" i="1"/>
  <c r="V637" i="1"/>
  <c r="V323" i="1"/>
  <c r="V297" i="1"/>
  <c r="V692" i="1"/>
  <c r="V141" i="1"/>
  <c r="V329" i="1"/>
  <c r="V512" i="1"/>
  <c r="V631" i="1"/>
  <c r="V229" i="1"/>
  <c r="V245" i="1"/>
  <c r="V24" i="1"/>
  <c r="V119" i="1"/>
  <c r="V148" i="1"/>
  <c r="V301" i="1"/>
  <c r="V688" i="1"/>
  <c r="V285" i="1"/>
  <c r="V423" i="1"/>
  <c r="V563" i="1"/>
  <c r="V573" i="1"/>
  <c r="V789" i="1"/>
  <c r="V83" i="1"/>
  <c r="V464" i="1"/>
  <c r="V888" i="1"/>
  <c r="V756" i="1"/>
  <c r="V22" i="1"/>
  <c r="V886" i="1"/>
  <c r="V144" i="1"/>
  <c r="V408" i="1"/>
  <c r="V337" i="1"/>
  <c r="V511" i="1"/>
  <c r="V441" i="1"/>
  <c r="V298" i="1"/>
  <c r="V10" i="1"/>
  <c r="V405" i="1"/>
  <c r="V249" i="1"/>
  <c r="V518" i="1"/>
  <c r="V98" i="1"/>
  <c r="V376" i="1"/>
  <c r="V488" i="1"/>
  <c r="V469" i="1"/>
  <c r="V35" i="1"/>
  <c r="V633" i="1"/>
  <c r="V311" i="1"/>
  <c r="V570" i="1"/>
  <c r="V845" i="1"/>
  <c r="V499" i="1"/>
  <c r="V626" i="1"/>
  <c r="V630" i="1"/>
  <c r="V783" i="1"/>
  <c r="V149" i="1"/>
  <c r="V426" i="1"/>
  <c r="V821" i="1"/>
  <c r="V19" i="1"/>
  <c r="V132" i="1"/>
  <c r="V365" i="1"/>
  <c r="V320" i="1"/>
  <c r="V760" i="1"/>
  <c r="V740" i="1"/>
  <c r="V609" i="1"/>
  <c r="V270" i="1"/>
  <c r="V714" i="1"/>
  <c r="V867" i="1"/>
  <c r="V167" i="1"/>
  <c r="V37" i="1"/>
  <c r="V578" i="1"/>
  <c r="V561" i="1"/>
  <c r="V377" i="1"/>
  <c r="V330" i="1"/>
  <c r="V889" i="1"/>
  <c r="V74" i="1"/>
  <c r="V691" i="1"/>
  <c r="V255" i="1"/>
  <c r="V627" i="1"/>
  <c r="V67" i="1"/>
  <c r="V504" i="1"/>
  <c r="V292" i="1"/>
  <c r="V422" i="1"/>
  <c r="V575" i="1"/>
  <c r="V768" i="1"/>
  <c r="V225" i="1"/>
  <c r="V12" i="1"/>
  <c r="V375" i="1"/>
  <c r="V419" i="1"/>
  <c r="V313" i="1"/>
  <c r="V870" i="1"/>
  <c r="V625" i="1"/>
  <c r="V875" i="1"/>
  <c r="V3" i="1"/>
  <c r="V653" i="1"/>
  <c r="V161" i="1"/>
  <c r="V156" i="1"/>
  <c r="V841" i="1"/>
  <c r="V895" i="1"/>
  <c r="V736" i="1"/>
  <c r="V449" i="1"/>
  <c r="V230" i="1"/>
  <c r="V701" i="1"/>
  <c r="V461" i="1"/>
  <c r="V399" i="1"/>
  <c r="V568" i="1"/>
  <c r="V528" i="1"/>
  <c r="V188" i="1"/>
  <c r="V117" i="1"/>
  <c r="V848" i="1"/>
  <c r="V822" i="1"/>
  <c r="V521" i="1"/>
  <c r="V846" i="1"/>
  <c r="V264" i="1"/>
  <c r="V473" i="1"/>
  <c r="V309" i="1"/>
  <c r="V221" i="1"/>
  <c r="V859" i="1"/>
  <c r="V391" i="1"/>
  <c r="V710" i="1"/>
  <c r="V566" i="1"/>
  <c r="V704" i="1"/>
  <c r="V491" i="1"/>
  <c r="V648" i="1"/>
  <c r="V866" i="1"/>
  <c r="V658" i="1"/>
  <c r="V737" i="1"/>
  <c r="V294" i="1"/>
  <c r="V703" i="1"/>
  <c r="V544" i="1"/>
  <c r="V290" i="1"/>
  <c r="V479" i="1"/>
  <c r="V527" i="1"/>
  <c r="V885" i="1"/>
  <c r="V23" i="1"/>
  <c r="V635" i="1"/>
  <c r="V843" i="1"/>
  <c r="V241" i="1"/>
  <c r="V43" i="1"/>
  <c r="V33" i="1"/>
  <c r="V731" i="1"/>
  <c r="V84" i="1"/>
  <c r="V779" i="1"/>
  <c r="V632" i="1"/>
  <c r="V265" i="1"/>
  <c r="V211" i="1"/>
  <c r="V749" i="1"/>
  <c r="V829" i="1"/>
  <c r="V96" i="1"/>
  <c r="V515" i="1"/>
  <c r="V519" i="1"/>
  <c r="V439" i="1"/>
  <c r="V837" i="1"/>
  <c r="V374" i="1"/>
  <c r="V588" i="1"/>
  <c r="V300" i="1"/>
  <c r="V595" i="1"/>
  <c r="V638" i="1"/>
  <c r="V516" i="1"/>
  <c r="V447" i="1"/>
  <c r="V833" i="1"/>
  <c r="V51" i="1"/>
  <c r="V877" i="1"/>
  <c r="V237" i="1"/>
  <c r="V600" i="1"/>
  <c r="V495" i="1"/>
  <c r="V807" i="1"/>
  <c r="V672" i="1"/>
  <c r="V777" i="1"/>
  <c r="V766" i="1"/>
  <c r="V89" i="1"/>
  <c r="V378" i="1"/>
  <c r="V163" i="1"/>
  <c r="V762" i="1"/>
  <c r="V891" i="1"/>
  <c r="V801" i="1"/>
  <c r="V64" i="1"/>
  <c r="V485" i="1"/>
  <c r="V879" i="1"/>
  <c r="V759" i="1"/>
  <c r="V741" i="1"/>
  <c r="V472" i="1"/>
  <c r="V261" i="1"/>
  <c r="V621" i="1"/>
  <c r="V443" i="1"/>
  <c r="V497" i="1"/>
  <c r="V663" i="1"/>
  <c r="V816" i="1"/>
  <c r="V39" i="1"/>
  <c r="V467" i="1"/>
  <c r="V615" i="1"/>
  <c r="V41" i="1"/>
  <c r="V108" i="1"/>
  <c r="V155" i="1"/>
  <c r="V781" i="1"/>
  <c r="V579" i="1"/>
  <c r="V551" i="1"/>
  <c r="V165" i="1"/>
  <c r="V250" i="1"/>
  <c r="V650" i="1"/>
  <c r="V58" i="1"/>
  <c r="V636" i="1"/>
  <c r="V240" i="1"/>
  <c r="V541" i="1"/>
  <c r="V333" i="1"/>
  <c r="V576" i="1"/>
  <c r="V384" i="1"/>
  <c r="V746" i="1"/>
  <c r="V32" i="1"/>
  <c r="V6" i="1"/>
  <c r="V235" i="1"/>
  <c r="V135" i="1"/>
  <c r="V540" i="1"/>
  <c r="V593" i="1"/>
  <c r="V60" i="1"/>
  <c r="V410" i="1"/>
  <c r="V260" i="1"/>
  <c r="V247" i="1"/>
  <c r="V269" i="1"/>
  <c r="V678" i="1"/>
  <c r="V705" i="1"/>
  <c r="V379" i="1"/>
  <c r="V152" i="1"/>
  <c r="V327" i="1"/>
  <c r="V557" i="1"/>
  <c r="V878" i="1"/>
  <c r="V430" i="1"/>
  <c r="V102" i="1"/>
  <c r="V259" i="1"/>
  <c r="V172" i="1"/>
  <c r="V126" i="1"/>
  <c r="V718" i="1"/>
  <c r="V101" i="1"/>
  <c r="V894" i="1"/>
  <c r="V869" i="1"/>
  <c r="V358" i="1"/>
  <c r="V194" i="1"/>
  <c r="V644" i="1"/>
  <c r="V854" i="1"/>
  <c r="V763" i="1"/>
  <c r="V136" i="1"/>
  <c r="V266" i="1"/>
  <c r="V819" i="1"/>
  <c r="V882" i="1"/>
  <c r="V607" i="1"/>
  <c r="V361" i="1"/>
  <c r="V535" i="1"/>
  <c r="V498" i="1"/>
  <c r="V401" i="1"/>
  <c r="V205" i="1"/>
  <c r="V803" i="1"/>
  <c r="V507" i="1"/>
  <c r="V182" i="1"/>
  <c r="V618" i="1"/>
  <c r="V71" i="1"/>
  <c r="V371" i="1"/>
  <c r="V724" i="1"/>
  <c r="V881" i="1"/>
  <c r="V14" i="1"/>
  <c r="V387" i="1"/>
  <c r="V122" i="1"/>
  <c r="V792" i="1"/>
  <c r="V769" i="1"/>
  <c r="V319" i="1"/>
  <c r="V646" i="1"/>
  <c r="V402" i="1"/>
  <c r="V657" i="1"/>
  <c r="V857" i="1"/>
  <c r="V604" i="1"/>
  <c r="V61" i="1"/>
  <c r="V745" i="1"/>
  <c r="V111" i="1"/>
  <c r="V828" i="1"/>
  <c r="V831" i="1"/>
  <c r="V698" i="1"/>
  <c r="V142" i="1"/>
  <c r="V750" i="1"/>
  <c r="V369" i="1"/>
  <c r="V228" i="1"/>
  <c r="V539" i="1"/>
  <c r="V524" i="1"/>
  <c r="V55" i="1"/>
  <c r="V849" i="1"/>
  <c r="V592" i="1"/>
  <c r="V432" i="1"/>
  <c r="V159" i="1"/>
  <c r="V15" i="1"/>
  <c r="V243" i="1"/>
  <c r="V268" i="1"/>
  <c r="V68" i="1"/>
  <c r="V790" i="1"/>
  <c r="V262" i="1"/>
  <c r="V388" i="1"/>
  <c r="V214" i="1"/>
  <c r="V505" i="1"/>
  <c r="V113" i="1"/>
  <c r="V715" i="1"/>
  <c r="V103" i="1"/>
  <c r="V267" i="1"/>
  <c r="V11" i="1"/>
  <c r="V547" i="1"/>
  <c r="V655" i="1"/>
  <c r="V347" i="1"/>
  <c r="V596" i="1"/>
  <c r="V395" i="1"/>
  <c r="V105" i="1"/>
  <c r="V400" i="1"/>
  <c r="V279" i="1"/>
  <c r="V18" i="1"/>
  <c r="V805" i="1"/>
  <c r="V424" i="1"/>
  <c r="V48" i="1"/>
  <c r="V676" i="1"/>
  <c r="V217" i="1"/>
  <c r="V743" i="1"/>
  <c r="V546" i="1"/>
  <c r="V500" i="1"/>
  <c r="V25" i="1"/>
  <c r="V712" i="1"/>
  <c r="V429" i="1"/>
  <c r="V450" i="1"/>
  <c r="V238" i="1"/>
  <c r="V623" i="1"/>
  <c r="V314" i="1"/>
  <c r="V281" i="1"/>
  <c r="V520" i="1"/>
  <c r="V170" i="1"/>
  <c r="V493" i="1"/>
  <c r="V552" i="1"/>
  <c r="V56" i="1"/>
  <c r="V431" i="1"/>
  <c r="V110" i="1"/>
  <c r="V802" i="1"/>
  <c r="V192" i="1"/>
  <c r="V415" i="1"/>
  <c r="V166" i="1"/>
  <c r="V181" i="1"/>
  <c r="V622" i="1"/>
  <c r="V764" i="1"/>
  <c r="V451" i="1"/>
  <c r="V707" i="1"/>
  <c r="V200" i="1"/>
  <c r="V46" i="1"/>
  <c r="V836" i="1"/>
  <c r="V114" i="1"/>
  <c r="V100" i="1"/>
  <c r="V456" i="1"/>
  <c r="V206" i="1"/>
  <c r="V681" i="1"/>
  <c r="V835" i="1"/>
  <c r="V177" i="1"/>
  <c r="V325" i="1"/>
  <c r="V171" i="1"/>
  <c r="V124" i="1"/>
  <c r="V815" i="1"/>
  <c r="V40" i="1"/>
  <c r="V445" i="1"/>
  <c r="V350" i="1"/>
  <c r="V436" i="1"/>
  <c r="V506" i="1"/>
  <c r="V345" i="1"/>
  <c r="V201" i="1"/>
  <c r="V353" i="1"/>
  <c r="V91" i="1"/>
  <c r="V85" i="1"/>
  <c r="V63" i="1"/>
  <c r="V115" i="1"/>
  <c r="V733" i="1"/>
  <c r="V601" i="1"/>
  <c r="V536" i="1"/>
  <c r="V594" i="1"/>
  <c r="V360" i="1"/>
  <c r="V398" i="1"/>
  <c r="V437" i="1"/>
  <c r="V336" i="1"/>
  <c r="V38" i="1"/>
  <c r="V413" i="1"/>
  <c r="V54" i="1"/>
  <c r="V751" i="1"/>
  <c r="V116" i="1"/>
  <c r="V806" i="1"/>
  <c r="V386" i="1"/>
  <c r="V92" i="1"/>
  <c r="V53" i="1"/>
  <c r="V796" i="1"/>
  <c r="V134" i="1"/>
  <c r="V312" i="1"/>
  <c r="V17" i="1"/>
  <c r="V304" i="1"/>
  <c r="V87" i="1"/>
  <c r="V45" i="1"/>
  <c r="V28" i="1"/>
  <c r="V176" i="1"/>
  <c r="V231" i="1"/>
  <c r="V502" i="1"/>
  <c r="V366" i="1"/>
  <c r="V341" i="1"/>
  <c r="V605" i="1"/>
  <c r="V697" i="1"/>
  <c r="V713" i="1"/>
  <c r="V254" i="1"/>
  <c r="V786" i="1"/>
  <c r="V496" i="1"/>
  <c r="V619" i="1"/>
  <c r="V510" i="1"/>
  <c r="V356" i="1"/>
  <c r="V597" i="1"/>
  <c r="V143" i="1"/>
  <c r="V856" i="1"/>
  <c r="V730" i="1"/>
  <c r="V354" i="1"/>
  <c r="V357" i="1"/>
  <c r="V346" i="1"/>
  <c r="V65" i="1"/>
  <c r="V189" i="1"/>
  <c r="V738" i="1"/>
  <c r="V244" i="1"/>
  <c r="V855" i="1"/>
  <c r="V367" i="1"/>
  <c r="V735" i="1"/>
  <c r="V830" i="1"/>
  <c r="V296" i="1"/>
  <c r="V706" i="1"/>
  <c r="V282" i="1"/>
  <c r="V21" i="1"/>
  <c r="V393" i="1"/>
  <c r="V226" i="1"/>
  <c r="V873" i="1"/>
  <c r="V29" i="1"/>
  <c r="V850" i="1"/>
  <c r="V475" i="1"/>
  <c r="V758" i="1"/>
  <c r="V666" i="1"/>
  <c r="V324" i="1"/>
  <c r="V77" i="1"/>
  <c r="V404" i="1"/>
  <c r="V218" i="1"/>
  <c r="V699" i="1"/>
  <c r="V427" i="1"/>
  <c r="V263" i="1"/>
  <c r="V556" i="1"/>
  <c r="V348" i="1"/>
  <c r="V204" i="1"/>
  <c r="V299" i="1"/>
  <c r="V726" i="1"/>
  <c r="V620" i="1"/>
  <c r="V624" i="1"/>
  <c r="V318" i="1"/>
  <c r="V351" i="1"/>
  <c r="V812" i="1"/>
  <c r="V448" i="1"/>
  <c r="V150" i="1"/>
  <c r="V813" i="1"/>
  <c r="V466" i="1"/>
  <c r="V66" i="1"/>
  <c r="V742" i="1"/>
  <c r="V674" i="1"/>
  <c r="V123" i="1"/>
  <c r="V720" i="1"/>
  <c r="V349" i="1"/>
  <c r="V392" i="1"/>
  <c r="V847" i="1"/>
  <c r="V482" i="1"/>
  <c r="V872" i="1"/>
  <c r="V186" i="1"/>
  <c r="V42" i="1"/>
  <c r="V862" i="1"/>
  <c r="V328" i="1"/>
  <c r="V564" i="1"/>
  <c r="V896" i="1"/>
  <c r="V284" i="1"/>
  <c r="V332" i="1"/>
  <c r="V277" i="1"/>
  <c r="V629" i="1"/>
  <c r="V585" i="1"/>
  <c r="V34" i="1"/>
  <c r="V788" i="1"/>
  <c r="V112" i="1"/>
  <c r="V242" i="1"/>
  <c r="V179" i="1"/>
  <c r="V548" i="1"/>
  <c r="V526" i="1"/>
  <c r="V662" i="1"/>
  <c r="V684" i="1"/>
  <c r="V207" i="1"/>
  <c r="V826" i="1"/>
  <c r="V465" i="1"/>
  <c r="V118" i="1"/>
  <c r="V603" i="1"/>
  <c r="V257" i="1"/>
  <c r="V344" i="1"/>
  <c r="V613" i="1"/>
  <c r="V79" i="1"/>
  <c r="V863" i="1"/>
  <c r="V190" i="1"/>
  <c r="V425" i="1"/>
  <c r="V839" i="1"/>
  <c r="V481" i="1"/>
  <c r="V890" i="1"/>
  <c r="V462" i="1"/>
  <c r="V222" i="1"/>
  <c r="V342" i="1"/>
  <c r="V434" i="1"/>
  <c r="V673" i="1"/>
  <c r="V677" i="1"/>
  <c r="V162" i="1"/>
  <c r="V542" i="1"/>
  <c r="V565" i="1"/>
  <c r="V26" i="1"/>
  <c r="V407" i="1"/>
  <c r="V131" i="1"/>
  <c r="V509" i="1"/>
  <c r="V16" i="1"/>
  <c r="V883" i="1"/>
  <c r="V702" i="1"/>
  <c r="V416" i="1"/>
  <c r="V127" i="1"/>
  <c r="V275" i="1"/>
  <c r="V780" i="1"/>
  <c r="V793" i="1"/>
  <c r="V208" i="1"/>
  <c r="V256" i="1"/>
  <c r="V368" i="1"/>
  <c r="V59" i="1"/>
  <c r="V97" i="1"/>
  <c r="V109" i="1"/>
  <c r="V212" i="1"/>
  <c r="V458" i="1"/>
  <c r="V503" i="1"/>
  <c r="V486" i="1"/>
  <c r="V8" i="1"/>
  <c r="V675" i="1"/>
  <c r="V778" i="1"/>
  <c r="V104" i="1"/>
  <c r="V86" i="1"/>
  <c r="V295" i="1"/>
  <c r="V824" i="1"/>
  <c r="V4" i="1"/>
  <c r="V727" i="1"/>
  <c r="V864" i="1"/>
  <c r="V734" i="1"/>
  <c r="V755" i="1"/>
  <c r="V355" i="1"/>
  <c r="V659" i="1"/>
  <c r="V748" i="1"/>
  <c r="V569" i="1"/>
  <c r="V168" i="1"/>
  <c r="V722" i="1"/>
  <c r="V842" i="1"/>
  <c r="V185" i="1"/>
  <c r="V289" i="1"/>
  <c r="O2" i="1"/>
  <c r="O492" i="1"/>
  <c r="O420" i="1"/>
  <c r="O363" i="1"/>
  <c r="O223" i="1"/>
  <c r="O477" i="1"/>
  <c r="O642" i="1"/>
  <c r="O584" i="1"/>
  <c r="O72" i="1"/>
  <c r="O52" i="1"/>
  <c r="O236" i="1"/>
  <c r="O787" i="1"/>
  <c r="O62" i="1"/>
  <c r="O582" i="1"/>
  <c r="O175" i="1"/>
  <c r="O210" i="1"/>
  <c r="O317" i="1"/>
  <c r="O728" i="1"/>
  <c r="O513" i="1"/>
  <c r="O381" i="1"/>
  <c r="O94" i="1"/>
  <c r="O865" i="1"/>
  <c r="O761" i="1"/>
  <c r="O331" i="1"/>
  <c r="O13" i="1"/>
  <c r="O137" i="1"/>
  <c r="O784" i="1"/>
  <c r="O776" i="1"/>
  <c r="O382" i="1"/>
  <c r="O800" i="1"/>
  <c r="O88" i="1"/>
  <c r="O590" i="1"/>
  <c r="O197" i="1"/>
  <c r="O233" i="1"/>
  <c r="O352" i="1"/>
  <c r="O272" i="1"/>
  <c r="O454" i="1"/>
  <c r="O403" i="1"/>
  <c r="O587" i="1"/>
  <c r="O606" i="1"/>
  <c r="O81" i="1"/>
  <c r="O359" i="1"/>
  <c r="O719" i="1"/>
  <c r="O851" i="1"/>
  <c r="O343" i="1"/>
  <c r="O649" i="1"/>
  <c r="O334" i="1"/>
  <c r="O591" i="1"/>
  <c r="O489" i="1"/>
  <c r="O583" i="1"/>
  <c r="O291" i="1"/>
  <c r="O825" i="1"/>
  <c r="O253" i="1"/>
  <c r="O480" i="1"/>
  <c r="O73" i="1"/>
  <c r="O679" i="1"/>
  <c r="O460" i="1"/>
  <c r="O490" i="1"/>
  <c r="O191" i="1"/>
  <c r="O125" i="1"/>
  <c r="O823" i="1"/>
  <c r="O234" i="1"/>
  <c r="O487" i="1"/>
  <c r="O129" i="1"/>
  <c r="O414" i="1"/>
  <c r="O44" i="1"/>
  <c r="O216" i="1"/>
  <c r="O227" i="1"/>
  <c r="AM227" i="1" s="1"/>
  <c r="O274" i="1"/>
  <c r="O180" i="1"/>
  <c r="O362" i="1"/>
  <c r="O90" i="1"/>
  <c r="AM90" i="1" s="1"/>
  <c r="O140" i="1"/>
  <c r="O196" i="1"/>
  <c r="O215" i="1"/>
  <c r="O470" i="1"/>
  <c r="O9" i="1"/>
  <c r="AM9" i="1" s="1"/>
  <c r="O36" i="1"/>
  <c r="O771" i="1"/>
  <c r="AM771" i="1" s="1"/>
  <c r="O690" i="1"/>
  <c r="O184" i="1"/>
  <c r="O670" i="1"/>
  <c r="O5" i="1"/>
  <c r="O335" i="1"/>
  <c r="O861" i="1"/>
  <c r="O610" i="1"/>
  <c r="O795" i="1"/>
  <c r="O283" i="1"/>
  <c r="O93" i="1"/>
  <c r="O471" i="1"/>
  <c r="O723" i="1"/>
  <c r="O817" i="1"/>
  <c r="O716" i="1"/>
  <c r="O338" i="1"/>
  <c r="O799" i="1"/>
  <c r="O160" i="1"/>
  <c r="O307" i="1"/>
  <c r="O708" i="1"/>
  <c r="O440" i="1"/>
  <c r="O446" i="1"/>
  <c r="O396" i="1"/>
  <c r="O531" i="1"/>
  <c r="O476" i="1"/>
  <c r="O187" i="1"/>
  <c r="O31" i="1"/>
  <c r="O775" i="1"/>
  <c r="O747" i="1"/>
  <c r="O130" i="1"/>
  <c r="O617" i="1"/>
  <c r="O765" i="1"/>
  <c r="O739" i="1"/>
  <c r="O832" i="1"/>
  <c r="O753" i="1"/>
  <c r="O302" i="1"/>
  <c r="O580" i="1"/>
  <c r="O193" i="1"/>
  <c r="O69" i="1"/>
  <c r="O611" i="1"/>
  <c r="O574" i="1"/>
  <c r="O811" i="1"/>
  <c r="O286" i="1"/>
  <c r="O154" i="1"/>
  <c r="O199" i="1"/>
  <c r="O306" i="1"/>
  <c r="O537" i="1"/>
  <c r="O418" i="1"/>
  <c r="O321" i="1"/>
  <c r="O452" i="1"/>
  <c r="O530" i="1"/>
  <c r="O372" i="1"/>
  <c r="O660" i="1"/>
  <c r="O545" i="1"/>
  <c r="O457" i="1"/>
  <c r="O145" i="1"/>
  <c r="O411" i="1"/>
  <c r="O693" i="1"/>
  <c r="O558" i="1"/>
  <c r="O525" i="1"/>
  <c r="O834" i="1"/>
  <c r="O288" i="1"/>
  <c r="O809" i="1"/>
  <c r="O406" i="1"/>
  <c r="O484" i="1"/>
  <c r="O364" i="1"/>
  <c r="O195" i="1"/>
  <c r="O654" i="1"/>
  <c r="O571" i="1"/>
  <c r="O153" i="1"/>
  <c r="O224" i="1"/>
  <c r="O322" i="1"/>
  <c r="O138" i="1"/>
  <c r="O258" i="1"/>
  <c r="O808" i="1"/>
  <c r="O754" i="1"/>
  <c r="O694" i="1"/>
  <c r="O389" i="1"/>
  <c r="O774" i="1"/>
  <c r="O711" i="1"/>
  <c r="O47" i="1"/>
  <c r="O871" i="1"/>
  <c r="O442" i="1"/>
  <c r="O106" i="1"/>
  <c r="O827" i="1"/>
  <c r="O308" i="1"/>
  <c r="O680" i="1"/>
  <c r="O514" i="1"/>
  <c r="O99" i="1"/>
  <c r="O640" i="1"/>
  <c r="O213" i="1"/>
  <c r="O203" i="1"/>
  <c r="O251" i="1"/>
  <c r="O721" i="1"/>
  <c r="O589" i="1"/>
  <c r="O656" i="1"/>
  <c r="O804" i="1"/>
  <c r="O444" i="1"/>
  <c r="O305" i="1"/>
  <c r="O785" i="1"/>
  <c r="O151" i="1"/>
  <c r="O700" i="1"/>
  <c r="O773" i="1"/>
  <c r="O370" i="1"/>
  <c r="O139" i="1"/>
  <c r="O202" i="1"/>
  <c r="O534" i="1"/>
  <c r="O157" i="1"/>
  <c r="O158" i="1"/>
  <c r="O95" i="1"/>
  <c r="O315" i="1"/>
  <c r="O70" i="1"/>
  <c r="O876" i="1"/>
  <c r="O791" i="1"/>
  <c r="AM791" i="1" s="1"/>
  <c r="O794" i="1"/>
  <c r="AM794" i="1" s="1"/>
  <c r="O252" i="1"/>
  <c r="AM252" i="1" s="1"/>
  <c r="O554" i="1"/>
  <c r="O82" i="1"/>
  <c r="AM82" i="1" s="1"/>
  <c r="O494" i="1"/>
  <c r="AM494" i="1" s="1"/>
  <c r="O729" i="1"/>
  <c r="AM729" i="1" s="1"/>
  <c r="O169" i="1"/>
  <c r="O696" i="1"/>
  <c r="AM696" i="1" s="1"/>
  <c r="O840" i="1"/>
  <c r="AM840" i="1" s="1"/>
  <c r="O599" i="1"/>
  <c r="AM599" i="1" s="1"/>
  <c r="O598" i="1"/>
  <c r="AM598" i="1" s="1"/>
  <c r="O772" i="1"/>
  <c r="AM772" i="1" s="1"/>
  <c r="O767" i="1"/>
  <c r="AM767" i="1" s="1"/>
  <c r="O645" i="1"/>
  <c r="O380" i="1"/>
  <c r="AM380" i="1" s="1"/>
  <c r="O293" i="1"/>
  <c r="AM293" i="1" s="1"/>
  <c r="O612" i="1"/>
  <c r="AM612" i="1" s="1"/>
  <c r="O501" i="1"/>
  <c r="AM501" i="1" s="1"/>
  <c r="O782" i="1"/>
  <c r="AM782" i="1" s="1"/>
  <c r="O634" i="1"/>
  <c r="AM634" i="1" s="1"/>
  <c r="O455" i="1"/>
  <c r="AM455" i="1" s="1"/>
  <c r="O893" i="1"/>
  <c r="AM893" i="1" s="1"/>
  <c r="O121" i="1"/>
  <c r="AM121" i="1" s="1"/>
  <c r="O508" i="1"/>
  <c r="AM508" i="1" s="1"/>
  <c r="O273" i="1"/>
  <c r="O316" i="1"/>
  <c r="AM316" i="1" s="1"/>
  <c r="O608" i="1"/>
  <c r="O884" i="1"/>
  <c r="AM884" i="1" s="1"/>
  <c r="O310" i="1"/>
  <c r="O560" i="1"/>
  <c r="O280" i="1"/>
  <c r="O146" i="1"/>
  <c r="O555" i="1"/>
  <c r="O798" i="1"/>
  <c r="O428" i="1"/>
  <c r="O695" i="1"/>
  <c r="AM695" i="1" s="1"/>
  <c r="O80" i="1"/>
  <c r="O517" i="1"/>
  <c r="O686" i="1"/>
  <c r="O278" i="1"/>
  <c r="O394" i="1"/>
  <c r="O340" i="1"/>
  <c r="O586" i="1"/>
  <c r="O183" i="1"/>
  <c r="O668" i="1"/>
  <c r="O421" i="1"/>
  <c r="O858" i="1"/>
  <c r="O614" i="1"/>
  <c r="O435" i="1"/>
  <c r="O572" i="1"/>
  <c r="O287" i="1"/>
  <c r="O232" i="1"/>
  <c r="O868" i="1"/>
  <c r="O433" i="1"/>
  <c r="O647" i="1"/>
  <c r="O559" i="1"/>
  <c r="O661" i="1"/>
  <c r="O860" i="1"/>
  <c r="O838" i="1"/>
  <c r="O887" i="1"/>
  <c r="O683" i="1"/>
  <c r="O752" i="1"/>
  <c r="O562" i="1"/>
  <c r="O543" i="1"/>
  <c r="O390" i="1"/>
  <c r="O453" i="1"/>
  <c r="O20" i="1"/>
  <c r="O30" i="1"/>
  <c r="O553" i="1"/>
  <c r="O652" i="1"/>
  <c r="O637" i="1"/>
  <c r="O323" i="1"/>
  <c r="O297" i="1"/>
  <c r="O692" i="1"/>
  <c r="O141" i="1"/>
  <c r="O329" i="1"/>
  <c r="O512" i="1"/>
  <c r="O631" i="1"/>
  <c r="O229" i="1"/>
  <c r="O245" i="1"/>
  <c r="O24" i="1"/>
  <c r="O119" i="1"/>
  <c r="O148" i="1"/>
  <c r="O301" i="1"/>
  <c r="O688" i="1"/>
  <c r="O285" i="1"/>
  <c r="O423" i="1"/>
  <c r="O563" i="1"/>
  <c r="O573" i="1"/>
  <c r="O789" i="1"/>
  <c r="O83" i="1"/>
  <c r="O464" i="1"/>
  <c r="O888" i="1"/>
  <c r="O756" i="1"/>
  <c r="O22" i="1"/>
  <c r="O886" i="1"/>
  <c r="O144" i="1"/>
  <c r="O408" i="1"/>
  <c r="O337" i="1"/>
  <c r="O511" i="1"/>
  <c r="O441" i="1"/>
  <c r="O298" i="1"/>
  <c r="O10" i="1"/>
  <c r="O405" i="1"/>
  <c r="O249" i="1"/>
  <c r="O518" i="1"/>
  <c r="O98" i="1"/>
  <c r="O376" i="1"/>
  <c r="O488" i="1"/>
  <c r="O469" i="1"/>
  <c r="O35" i="1"/>
  <c r="O633" i="1"/>
  <c r="O311" i="1"/>
  <c r="O570" i="1"/>
  <c r="O845" i="1"/>
  <c r="O499" i="1"/>
  <c r="O626" i="1"/>
  <c r="O630" i="1"/>
  <c r="O783" i="1"/>
  <c r="O149" i="1"/>
  <c r="O426" i="1"/>
  <c r="O821" i="1"/>
  <c r="O19" i="1"/>
  <c r="O132" i="1"/>
  <c r="O365" i="1"/>
  <c r="O320" i="1"/>
  <c r="O760" i="1"/>
  <c r="O740" i="1"/>
  <c r="O609" i="1"/>
  <c r="O270" i="1"/>
  <c r="O714" i="1"/>
  <c r="O867" i="1"/>
  <c r="O167" i="1"/>
  <c r="O37" i="1"/>
  <c r="O578" i="1"/>
  <c r="O561" i="1"/>
  <c r="O377" i="1"/>
  <c r="O330" i="1"/>
  <c r="O889" i="1"/>
  <c r="O74" i="1"/>
  <c r="O691" i="1"/>
  <c r="O255" i="1"/>
  <c r="O627" i="1"/>
  <c r="O67" i="1"/>
  <c r="O504" i="1"/>
  <c r="O292" i="1"/>
  <c r="O422" i="1"/>
  <c r="O575" i="1"/>
  <c r="O768" i="1"/>
  <c r="O225" i="1"/>
  <c r="O12" i="1"/>
  <c r="O375" i="1"/>
  <c r="O419" i="1"/>
  <c r="O313" i="1"/>
  <c r="O870" i="1"/>
  <c r="O625" i="1"/>
  <c r="O875" i="1"/>
  <c r="O3" i="1"/>
  <c r="O653" i="1"/>
  <c r="O161" i="1"/>
  <c r="O156" i="1"/>
  <c r="O841" i="1"/>
  <c r="O895" i="1"/>
  <c r="O736" i="1"/>
  <c r="O449" i="1"/>
  <c r="O230" i="1"/>
  <c r="O701" i="1"/>
  <c r="O461" i="1"/>
  <c r="O399" i="1"/>
  <c r="O568" i="1"/>
  <c r="O528" i="1"/>
  <c r="O188" i="1"/>
  <c r="O117" i="1"/>
  <c r="O848" i="1"/>
  <c r="O822" i="1"/>
  <c r="O521" i="1"/>
  <c r="O846" i="1"/>
  <c r="O264" i="1"/>
  <c r="O473" i="1"/>
  <c r="O309" i="1"/>
  <c r="O221" i="1"/>
  <c r="O859" i="1"/>
  <c r="O391" i="1"/>
  <c r="O710" i="1"/>
  <c r="O566" i="1"/>
  <c r="O704" i="1"/>
  <c r="O491" i="1"/>
  <c r="O648" i="1"/>
  <c r="O866" i="1"/>
  <c r="O658" i="1"/>
  <c r="O737" i="1"/>
  <c r="O294" i="1"/>
  <c r="O703" i="1"/>
  <c r="O544" i="1"/>
  <c r="O290" i="1"/>
  <c r="O479" i="1"/>
  <c r="O527" i="1"/>
  <c r="O885" i="1"/>
  <c r="O23" i="1"/>
  <c r="O635" i="1"/>
  <c r="O843" i="1"/>
  <c r="O241" i="1"/>
  <c r="O43" i="1"/>
  <c r="O33" i="1"/>
  <c r="O731" i="1"/>
  <c r="O84" i="1"/>
  <c r="O779" i="1"/>
  <c r="O632" i="1"/>
  <c r="O265" i="1"/>
  <c r="O211" i="1"/>
  <c r="O749" i="1"/>
  <c r="O829" i="1"/>
  <c r="O96" i="1"/>
  <c r="O515" i="1"/>
  <c r="O519" i="1"/>
  <c r="O439" i="1"/>
  <c r="O837" i="1"/>
  <c r="O374" i="1"/>
  <c r="O588" i="1"/>
  <c r="O300" i="1"/>
  <c r="O595" i="1"/>
  <c r="O638" i="1"/>
  <c r="O516" i="1"/>
  <c r="O447" i="1"/>
  <c r="O833" i="1"/>
  <c r="O51" i="1"/>
  <c r="O877" i="1"/>
  <c r="O237" i="1"/>
  <c r="O600" i="1"/>
  <c r="O495" i="1"/>
  <c r="O807" i="1"/>
  <c r="O672" i="1"/>
  <c r="O777" i="1"/>
  <c r="O766" i="1"/>
  <c r="O89" i="1"/>
  <c r="O378" i="1"/>
  <c r="O163" i="1"/>
  <c r="O762" i="1"/>
  <c r="O891" i="1"/>
  <c r="O801" i="1"/>
  <c r="O64" i="1"/>
  <c r="O485" i="1"/>
  <c r="O879" i="1"/>
  <c r="O759" i="1"/>
  <c r="O741" i="1"/>
  <c r="O472" i="1"/>
  <c r="O261" i="1"/>
  <c r="O621" i="1"/>
  <c r="O443" i="1"/>
  <c r="O497" i="1"/>
  <c r="O663" i="1"/>
  <c r="O816" i="1"/>
  <c r="O39" i="1"/>
  <c r="O467" i="1"/>
  <c r="O615" i="1"/>
  <c r="O41" i="1"/>
  <c r="O402" i="1"/>
  <c r="O857" i="1"/>
  <c r="O604" i="1"/>
  <c r="O61" i="1"/>
  <c r="O111" i="1"/>
  <c r="O828" i="1"/>
  <c r="O698" i="1"/>
  <c r="O142" i="1"/>
  <c r="O369" i="1"/>
  <c r="O228" i="1"/>
  <c r="O524" i="1"/>
  <c r="O55" i="1"/>
  <c r="O592" i="1"/>
  <c r="O432" i="1"/>
  <c r="O15" i="1"/>
  <c r="O268" i="1"/>
  <c r="O68" i="1"/>
  <c r="O790" i="1"/>
  <c r="O388" i="1"/>
  <c r="O214" i="1"/>
  <c r="O505" i="1"/>
  <c r="O715" i="1"/>
  <c r="O103" i="1"/>
  <c r="O11" i="1"/>
  <c r="O547" i="1"/>
  <c r="O655" i="1"/>
  <c r="O347" i="1"/>
  <c r="O395" i="1"/>
  <c r="O105" i="1"/>
  <c r="O279" i="1"/>
  <c r="O18" i="1"/>
  <c r="O805" i="1"/>
  <c r="O424" i="1"/>
  <c r="O48" i="1"/>
  <c r="O676" i="1"/>
  <c r="O217" i="1"/>
  <c r="O743" i="1"/>
  <c r="O546" i="1"/>
  <c r="O500" i="1"/>
  <c r="O25" i="1"/>
  <c r="O712" i="1"/>
  <c r="O429" i="1"/>
  <c r="O450" i="1"/>
  <c r="O238" i="1"/>
  <c r="O623" i="1"/>
  <c r="O314" i="1"/>
  <c r="O281" i="1"/>
  <c r="O520" i="1"/>
  <c r="O170" i="1"/>
  <c r="O493" i="1"/>
  <c r="O56" i="1"/>
  <c r="O431" i="1"/>
  <c r="O110" i="1"/>
  <c r="O802" i="1"/>
  <c r="O415" i="1"/>
  <c r="O166" i="1"/>
  <c r="O181" i="1"/>
  <c r="O622" i="1"/>
  <c r="O451" i="1"/>
  <c r="O707" i="1"/>
  <c r="O200" i="1"/>
  <c r="O836" i="1"/>
  <c r="O114" i="1"/>
  <c r="O456" i="1"/>
  <c r="O206" i="1"/>
  <c r="O835" i="1"/>
  <c r="O177" i="1"/>
  <c r="O325" i="1"/>
  <c r="O171" i="1"/>
  <c r="O815" i="1"/>
  <c r="O40" i="1"/>
  <c r="O350" i="1"/>
  <c r="O436" i="1"/>
  <c r="O506" i="1"/>
  <c r="O91" i="1"/>
  <c r="O63" i="1"/>
  <c r="O115" i="1"/>
  <c r="O733" i="1"/>
  <c r="O536" i="1"/>
  <c r="O594" i="1"/>
  <c r="O398" i="1"/>
  <c r="O437" i="1"/>
  <c r="O336" i="1"/>
  <c r="O413" i="1"/>
  <c r="O54" i="1"/>
  <c r="O751" i="1"/>
  <c r="O806" i="1"/>
  <c r="O386" i="1"/>
  <c r="O92" i="1"/>
  <c r="O53" i="1"/>
  <c r="O796" i="1"/>
  <c r="O312" i="1"/>
  <c r="O17" i="1"/>
  <c r="O304" i="1"/>
  <c r="O87" i="1"/>
  <c r="O28" i="1"/>
  <c r="O176" i="1"/>
  <c r="O502" i="1"/>
  <c r="O366" i="1"/>
  <c r="O341" i="1"/>
  <c r="O605" i="1"/>
  <c r="O713" i="1"/>
  <c r="O254" i="1"/>
  <c r="O786" i="1"/>
  <c r="O619" i="1"/>
  <c r="O510" i="1"/>
  <c r="O356" i="1"/>
  <c r="O143" i="1"/>
  <c r="O856" i="1"/>
  <c r="O730" i="1"/>
  <c r="O354" i="1"/>
  <c r="O346" i="1"/>
  <c r="O65" i="1"/>
  <c r="O189" i="1"/>
  <c r="O244" i="1"/>
  <c r="O855" i="1"/>
  <c r="O367" i="1"/>
  <c r="O735" i="1"/>
  <c r="O296" i="1"/>
  <c r="O706" i="1"/>
  <c r="O282" i="1"/>
  <c r="O21" i="1"/>
  <c r="O226" i="1"/>
  <c r="O873" i="1"/>
  <c r="O29" i="1"/>
  <c r="O475" i="1"/>
  <c r="O758" i="1"/>
  <c r="O666" i="1"/>
  <c r="O324" i="1"/>
  <c r="O404" i="1"/>
  <c r="O218" i="1"/>
  <c r="O699" i="1"/>
  <c r="O427" i="1"/>
  <c r="O556" i="1"/>
  <c r="O348" i="1"/>
  <c r="O204" i="1"/>
  <c r="O299" i="1"/>
  <c r="O726" i="1"/>
  <c r="O624" i="1"/>
  <c r="O318" i="1"/>
  <c r="O351" i="1"/>
  <c r="O812" i="1"/>
  <c r="O150" i="1"/>
  <c r="O813" i="1"/>
  <c r="O466" i="1"/>
  <c r="O742" i="1"/>
  <c r="O674" i="1"/>
  <c r="O123" i="1"/>
  <c r="O349" i="1"/>
  <c r="O392" i="1"/>
  <c r="O108" i="1"/>
  <c r="O155" i="1"/>
  <c r="O781" i="1"/>
  <c r="O579" i="1"/>
  <c r="O551" i="1"/>
  <c r="O165" i="1"/>
  <c r="O250" i="1"/>
  <c r="O650" i="1"/>
  <c r="O58" i="1"/>
  <c r="O636" i="1"/>
  <c r="O240" i="1"/>
  <c r="O541" i="1"/>
  <c r="O333" i="1"/>
  <c r="O576" i="1"/>
  <c r="O384" i="1"/>
  <c r="O746" i="1"/>
  <c r="O32" i="1"/>
  <c r="O6" i="1"/>
  <c r="O235" i="1"/>
  <c r="O135" i="1"/>
  <c r="O540" i="1"/>
  <c r="O593" i="1"/>
  <c r="O60" i="1"/>
  <c r="O410" i="1"/>
  <c r="O260" i="1"/>
  <c r="O247" i="1"/>
  <c r="O269" i="1"/>
  <c r="O678" i="1"/>
  <c r="O705" i="1"/>
  <c r="O379" i="1"/>
  <c r="O152" i="1"/>
  <c r="O327" i="1"/>
  <c r="O557" i="1"/>
  <c r="O878" i="1"/>
  <c r="O430" i="1"/>
  <c r="O102" i="1"/>
  <c r="O259" i="1"/>
  <c r="O172" i="1"/>
  <c r="O126" i="1"/>
  <c r="O718" i="1"/>
  <c r="O101" i="1"/>
  <c r="O894" i="1"/>
  <c r="O869" i="1"/>
  <c r="O358" i="1"/>
  <c r="O194" i="1"/>
  <c r="O644" i="1"/>
  <c r="O854" i="1"/>
  <c r="O763" i="1"/>
  <c r="O136" i="1"/>
  <c r="O266" i="1"/>
  <c r="O819" i="1"/>
  <c r="O882" i="1"/>
  <c r="O607" i="1"/>
  <c r="O361" i="1"/>
  <c r="O535" i="1"/>
  <c r="O498" i="1"/>
  <c r="O401" i="1"/>
  <c r="O205" i="1"/>
  <c r="O803" i="1"/>
  <c r="O507" i="1"/>
  <c r="O182" i="1"/>
  <c r="O618" i="1"/>
  <c r="O71" i="1"/>
  <c r="O371" i="1"/>
  <c r="O724" i="1"/>
  <c r="O881" i="1"/>
  <c r="O14" i="1"/>
  <c r="O387" i="1"/>
  <c r="O122" i="1"/>
  <c r="O792" i="1"/>
  <c r="O769" i="1"/>
  <c r="O319" i="1"/>
  <c r="O646" i="1"/>
  <c r="O657" i="1"/>
  <c r="O745" i="1"/>
  <c r="O831" i="1"/>
  <c r="O750" i="1"/>
  <c r="O539" i="1"/>
  <c r="O849" i="1"/>
  <c r="O159" i="1"/>
  <c r="O243" i="1"/>
  <c r="O262" i="1"/>
  <c r="O113" i="1"/>
  <c r="O267" i="1"/>
  <c r="O596" i="1"/>
  <c r="O400" i="1"/>
  <c r="O552" i="1"/>
  <c r="O192" i="1"/>
  <c r="O764" i="1"/>
  <c r="O46" i="1"/>
  <c r="O100" i="1"/>
  <c r="O681" i="1"/>
  <c r="O124" i="1"/>
  <c r="O445" i="1"/>
  <c r="O345" i="1"/>
  <c r="O201" i="1"/>
  <c r="O353" i="1"/>
  <c r="O85" i="1"/>
  <c r="O601" i="1"/>
  <c r="O360" i="1"/>
  <c r="O38" i="1"/>
  <c r="O116" i="1"/>
  <c r="O134" i="1"/>
  <c r="O45" i="1"/>
  <c r="O231" i="1"/>
  <c r="O697" i="1"/>
  <c r="O496" i="1"/>
  <c r="O597" i="1"/>
  <c r="O357" i="1"/>
  <c r="O738" i="1"/>
  <c r="O830" i="1"/>
  <c r="O393" i="1"/>
  <c r="O850" i="1"/>
  <c r="O77" i="1"/>
  <c r="O263" i="1"/>
  <c r="O620" i="1"/>
  <c r="O448" i="1"/>
  <c r="O66" i="1"/>
  <c r="O720" i="1"/>
  <c r="O847" i="1"/>
  <c r="O482" i="1"/>
  <c r="O872" i="1"/>
  <c r="O186" i="1"/>
  <c r="O42" i="1"/>
  <c r="O862" i="1"/>
  <c r="O328" i="1"/>
  <c r="O564" i="1"/>
  <c r="O896" i="1"/>
  <c r="O284" i="1"/>
  <c r="O332" i="1"/>
  <c r="O277" i="1"/>
  <c r="O629" i="1"/>
  <c r="O585" i="1"/>
  <c r="O34" i="1"/>
  <c r="O788" i="1"/>
  <c r="O112" i="1"/>
  <c r="O242" i="1"/>
  <c r="O179" i="1"/>
  <c r="O548" i="1"/>
  <c r="O526" i="1"/>
  <c r="O662" i="1"/>
  <c r="O684" i="1"/>
  <c r="O207" i="1"/>
  <c r="O826" i="1"/>
  <c r="O465" i="1"/>
  <c r="O118" i="1"/>
  <c r="O603" i="1"/>
  <c r="O257" i="1"/>
  <c r="O344" i="1"/>
  <c r="O613" i="1"/>
  <c r="O79" i="1"/>
  <c r="O863" i="1"/>
  <c r="O190" i="1"/>
  <c r="O425" i="1"/>
  <c r="O839" i="1"/>
  <c r="O481" i="1"/>
  <c r="O890" i="1"/>
  <c r="O462" i="1"/>
  <c r="O222" i="1"/>
  <c r="O342" i="1"/>
  <c r="O434" i="1"/>
  <c r="O673" i="1"/>
  <c r="O677" i="1"/>
  <c r="O162" i="1"/>
  <c r="O542" i="1"/>
  <c r="O565" i="1"/>
  <c r="O26" i="1"/>
  <c r="O407" i="1"/>
  <c r="O131" i="1"/>
  <c r="O509" i="1"/>
  <c r="O16" i="1"/>
  <c r="O883" i="1"/>
  <c r="O702" i="1"/>
  <c r="O416" i="1"/>
  <c r="O127" i="1"/>
  <c r="O275" i="1"/>
  <c r="O780" i="1"/>
  <c r="O793" i="1"/>
  <c r="O208" i="1"/>
  <c r="O256" i="1"/>
  <c r="O368" i="1"/>
  <c r="O59" i="1"/>
  <c r="O97" i="1"/>
  <c r="O109" i="1"/>
  <c r="O212" i="1"/>
  <c r="O458" i="1"/>
  <c r="O503" i="1"/>
  <c r="O486" i="1"/>
  <c r="O8" i="1"/>
  <c r="O675" i="1"/>
  <c r="O778" i="1"/>
  <c r="O104" i="1"/>
  <c r="O86" i="1"/>
  <c r="O295" i="1"/>
  <c r="O824" i="1"/>
  <c r="O4" i="1"/>
  <c r="O727" i="1"/>
  <c r="O864" i="1"/>
  <c r="O734" i="1"/>
  <c r="O755" i="1"/>
  <c r="O355" i="1"/>
  <c r="O659" i="1"/>
  <c r="O748" i="1"/>
  <c r="O569" i="1"/>
  <c r="O168" i="1"/>
  <c r="O722" i="1"/>
  <c r="O842" i="1"/>
  <c r="O185" i="1"/>
  <c r="O289" i="1"/>
  <c r="O459" i="1"/>
  <c r="O880" i="1"/>
  <c r="O685" i="1"/>
  <c r="O326" i="1"/>
  <c r="O463" i="1"/>
  <c r="O671" i="1"/>
  <c r="O246" i="1"/>
  <c r="O549" i="1"/>
  <c r="O303" i="1"/>
  <c r="O76" i="1"/>
  <c r="O209" i="1"/>
  <c r="O397" i="1"/>
  <c r="O581" i="1"/>
  <c r="O602" i="1"/>
  <c r="O385" i="1"/>
  <c r="O271" i="1"/>
  <c r="O276" i="1"/>
  <c r="O164" i="1"/>
  <c r="O874" i="1"/>
  <c r="O844" i="1"/>
  <c r="O220" i="1"/>
  <c r="O523" i="1"/>
  <c r="O219" i="1"/>
  <c r="O438" i="1"/>
  <c r="O810" i="1"/>
  <c r="O239" i="1"/>
  <c r="O120" i="1"/>
  <c r="O770" i="1"/>
  <c r="O538" i="1"/>
  <c r="O529" i="1"/>
  <c r="O651" i="1"/>
  <c r="O128" i="1"/>
  <c r="O818" i="1"/>
  <c r="O383" i="1"/>
  <c r="O639" i="1"/>
  <c r="O643" i="1"/>
  <c r="O27" i="1"/>
  <c r="O669" i="1"/>
  <c r="O339" i="1"/>
  <c r="O533" i="1"/>
  <c r="O107" i="1"/>
  <c r="O725" i="1"/>
  <c r="O689" i="1"/>
  <c r="O468" i="1"/>
  <c r="O732" i="1"/>
  <c r="O717" i="1"/>
  <c r="O687" i="1"/>
  <c r="O78" i="1"/>
  <c r="O820" i="1"/>
  <c r="AM820" i="1" s="1"/>
  <c r="O709" i="1"/>
  <c r="O616" i="1"/>
  <c r="AM616" i="1" s="1"/>
  <c r="O412" i="1"/>
  <c r="AM412" i="1" s="1"/>
  <c r="O757" i="1"/>
  <c r="O147" i="1"/>
  <c r="AM147" i="1" s="1"/>
  <c r="O57" i="1"/>
  <c r="O483" i="1"/>
  <c r="AM483" i="1" s="1"/>
  <c r="O665" i="1"/>
  <c r="O797" i="1"/>
  <c r="AM797" i="1" s="1"/>
  <c r="O417" i="1"/>
  <c r="O567" i="1"/>
  <c r="AM567" i="1" s="1"/>
  <c r="O409" i="1"/>
  <c r="O667" i="1"/>
  <c r="AM667" i="1" s="1"/>
  <c r="O744" i="1"/>
  <c r="O7" i="1"/>
  <c r="O577" i="1"/>
  <c r="O814" i="1"/>
  <c r="O550" i="1"/>
  <c r="O474" i="1"/>
  <c r="O628" i="1"/>
  <c r="AM628" i="1" s="1"/>
  <c r="O892" i="1"/>
  <c r="AM892" i="1" s="1"/>
  <c r="O682" i="1"/>
  <c r="AM682" i="1" s="1"/>
  <c r="O248" i="1"/>
  <c r="AM248" i="1" s="1"/>
  <c r="O853" i="1"/>
  <c r="AM853" i="1" s="1"/>
  <c r="O664" i="1"/>
  <c r="AM664" i="1" s="1"/>
  <c r="O522" i="1"/>
  <c r="O478" i="1"/>
  <c r="AM478" i="1" s="1"/>
  <c r="O641" i="1"/>
  <c r="AM641" i="1" s="1"/>
  <c r="O50" i="1"/>
  <c r="AM50" i="1" s="1"/>
  <c r="O133" i="1"/>
  <c r="AM133" i="1" s="1"/>
  <c r="O173" i="1"/>
  <c r="O75" i="1"/>
  <c r="AM75" i="1" s="1"/>
  <c r="O198" i="1"/>
  <c r="AM198" i="1" s="1"/>
  <c r="O174" i="1"/>
  <c r="AM174" i="1" s="1"/>
  <c r="O532" i="1"/>
  <c r="O852" i="1"/>
  <c r="AM852" i="1" s="1"/>
  <c r="O373" i="1"/>
  <c r="AM373" i="1" s="1"/>
  <c r="O178" i="1"/>
  <c r="AM178" i="1" s="1"/>
  <c r="O49" i="1"/>
  <c r="AM49" i="1" s="1"/>
  <c r="AM80" i="1" l="1"/>
  <c r="AM799" i="1"/>
  <c r="AM273" i="1"/>
  <c r="AM823" i="1"/>
  <c r="AM129" i="1"/>
  <c r="AM44" i="1"/>
  <c r="AM169" i="1"/>
  <c r="AM487" i="1"/>
  <c r="AM608" i="1"/>
  <c r="AM160" i="1"/>
  <c r="AM130" i="1"/>
  <c r="AM617" i="1"/>
  <c r="AM739" i="1"/>
  <c r="AM832" i="1"/>
  <c r="AM753" i="1"/>
  <c r="AM580" i="1"/>
  <c r="AM645" i="1"/>
  <c r="AM394" i="1"/>
  <c r="AM96" i="1"/>
  <c r="AM757" i="1"/>
  <c r="AM665" i="1"/>
  <c r="AM409" i="1"/>
  <c r="AM193" i="1"/>
  <c r="AM69" i="1"/>
  <c r="AM611" i="1"/>
  <c r="AM574" i="1"/>
  <c r="AM811" i="1"/>
  <c r="AM286" i="1"/>
  <c r="AM199" i="1"/>
  <c r="AM306" i="1"/>
  <c r="AM537" i="1"/>
  <c r="AM418" i="1"/>
  <c r="AM321" i="1"/>
  <c r="AM530" i="1"/>
  <c r="AM372" i="1"/>
  <c r="AM660" i="1"/>
  <c r="AM457" i="1"/>
  <c r="AM785" i="1"/>
  <c r="AM700" i="1"/>
  <c r="AM773" i="1"/>
  <c r="AM370" i="1"/>
  <c r="AM139" i="1"/>
  <c r="AM202" i="1"/>
  <c r="AM534" i="1"/>
  <c r="AM157" i="1"/>
  <c r="AM158" i="1"/>
  <c r="AM95" i="1"/>
  <c r="AM315" i="1"/>
  <c r="AM70" i="1"/>
  <c r="AM876" i="1"/>
  <c r="AM829" i="1"/>
  <c r="AM602" i="1"/>
  <c r="AM271" i="1"/>
  <c r="AM523" i="1"/>
  <c r="AM219" i="1"/>
  <c r="AM468" i="1"/>
  <c r="AM732" i="1"/>
  <c r="AM687" i="1"/>
  <c r="AM78" i="1"/>
  <c r="AM470" i="1"/>
  <c r="AM187" i="1"/>
  <c r="AM302" i="1"/>
  <c r="AM446" i="1"/>
  <c r="AM274" i="1"/>
  <c r="AM440" i="1"/>
  <c r="AM215" i="1"/>
  <c r="AM545" i="1"/>
  <c r="AM476" i="1"/>
  <c r="AM145" i="1"/>
  <c r="AM554" i="1"/>
  <c r="AM196" i="1"/>
  <c r="AM154" i="1"/>
  <c r="AM452" i="1"/>
  <c r="AM362" i="1"/>
  <c r="AM396" i="1"/>
  <c r="AM586" i="1"/>
  <c r="AM57" i="1"/>
  <c r="AM522" i="1"/>
  <c r="AM173" i="1"/>
  <c r="AM532" i="1"/>
  <c r="AM183" i="1"/>
  <c r="AM668" i="1"/>
  <c r="AM519" i="1"/>
  <c r="AM197" i="1"/>
  <c r="AM233" i="1"/>
  <c r="AM352" i="1"/>
  <c r="AM272" i="1"/>
  <c r="AM454" i="1"/>
  <c r="AM403" i="1"/>
  <c r="AM587" i="1"/>
  <c r="AM606" i="1"/>
  <c r="AM81" i="1"/>
  <c r="AM359" i="1"/>
  <c r="AM719" i="1"/>
  <c r="AM851" i="1"/>
  <c r="AM343" i="1"/>
  <c r="AM649" i="1"/>
  <c r="AM334" i="1"/>
  <c r="AM591" i="1"/>
  <c r="AM489" i="1"/>
  <c r="AM291" i="1"/>
  <c r="AM825" i="1"/>
  <c r="AM253" i="1"/>
  <c r="AM480" i="1"/>
  <c r="AM73" i="1"/>
  <c r="AM679" i="1"/>
  <c r="AM460" i="1"/>
  <c r="AM490" i="1"/>
  <c r="AM191" i="1"/>
  <c r="AM125" i="1"/>
  <c r="AM234" i="1"/>
  <c r="AM414" i="1"/>
  <c r="AM180" i="1"/>
  <c r="AM140" i="1"/>
  <c r="AM690" i="1"/>
  <c r="AM338" i="1"/>
  <c r="AM411" i="1"/>
  <c r="AM558" i="1"/>
  <c r="AM525" i="1"/>
  <c r="AM406" i="1"/>
  <c r="AM364" i="1"/>
  <c r="AM195" i="1"/>
  <c r="AM654" i="1"/>
  <c r="AM153" i="1"/>
  <c r="AM224" i="1"/>
  <c r="AM322" i="1"/>
  <c r="AM138" i="1"/>
  <c r="AM258" i="1"/>
  <c r="AM808" i="1"/>
  <c r="AM754" i="1"/>
  <c r="AM694" i="1"/>
  <c r="AM389" i="1"/>
  <c r="AM774" i="1"/>
  <c r="AM711" i="1"/>
  <c r="AM47" i="1"/>
  <c r="AM871" i="1"/>
  <c r="AM442" i="1"/>
  <c r="AM106" i="1"/>
  <c r="AM827" i="1"/>
  <c r="AM308" i="1"/>
  <c r="AM680" i="1"/>
  <c r="AM305" i="1"/>
  <c r="AM151" i="1"/>
  <c r="AM858" i="1"/>
  <c r="AM435" i="1"/>
  <c r="AM572" i="1"/>
  <c r="AM287" i="1"/>
  <c r="AM232" i="1"/>
  <c r="AM868" i="1"/>
  <c r="AM433" i="1"/>
  <c r="AM647" i="1"/>
  <c r="AM559" i="1"/>
  <c r="AM53" i="1"/>
  <c r="AM164" i="1"/>
  <c r="AM844" i="1"/>
  <c r="AM220" i="1"/>
  <c r="AM689" i="1"/>
  <c r="AM717" i="1"/>
  <c r="AM709" i="1"/>
  <c r="AM417" i="1"/>
  <c r="AM744" i="1"/>
  <c r="AM7" i="1"/>
  <c r="AM577" i="1"/>
  <c r="AM814" i="1"/>
  <c r="AM550" i="1"/>
  <c r="AM474" i="1"/>
  <c r="AM776" i="1"/>
  <c r="AM382" i="1"/>
  <c r="AM800" i="1"/>
  <c r="AM88" i="1"/>
  <c r="AM590" i="1"/>
  <c r="AM184" i="1"/>
  <c r="AM670" i="1"/>
  <c r="AM5" i="1"/>
  <c r="AM335" i="1"/>
  <c r="AM861" i="1"/>
  <c r="AM610" i="1"/>
  <c r="AM795" i="1"/>
  <c r="AM283" i="1"/>
  <c r="AM93" i="1"/>
  <c r="AM471" i="1"/>
  <c r="AM723" i="1"/>
  <c r="AM817" i="1"/>
  <c r="AM716" i="1"/>
  <c r="AM307" i="1"/>
  <c r="AM708" i="1"/>
  <c r="AM531" i="1"/>
  <c r="AM31" i="1"/>
  <c r="AM775" i="1"/>
  <c r="AM747" i="1"/>
  <c r="AM765" i="1"/>
  <c r="AM514" i="1"/>
  <c r="AM99" i="1"/>
  <c r="AM640" i="1"/>
  <c r="AM213" i="1"/>
  <c r="AM203" i="1"/>
  <c r="AM251" i="1"/>
  <c r="AM721" i="1"/>
  <c r="AM589" i="1"/>
  <c r="AM656" i="1"/>
  <c r="AM804" i="1"/>
  <c r="AM444" i="1"/>
  <c r="AM337" i="1"/>
  <c r="AM156" i="1"/>
  <c r="AM841" i="1"/>
  <c r="AM895" i="1"/>
  <c r="AM736" i="1"/>
  <c r="AM449" i="1"/>
  <c r="AM632" i="1"/>
  <c r="AM265" i="1"/>
  <c r="AM211" i="1"/>
  <c r="AM749" i="1"/>
  <c r="AM439" i="1"/>
  <c r="AM837" i="1"/>
  <c r="AM374" i="1"/>
  <c r="AM300" i="1"/>
  <c r="AM595" i="1"/>
  <c r="AM638" i="1"/>
  <c r="AM516" i="1"/>
  <c r="AM447" i="1"/>
  <c r="AM833" i="1"/>
  <c r="AM51" i="1"/>
  <c r="AM877" i="1"/>
  <c r="AM237" i="1"/>
  <c r="AM600" i="1"/>
  <c r="AM495" i="1"/>
  <c r="AM807" i="1"/>
  <c r="AM672" i="1"/>
  <c r="AM777" i="1"/>
  <c r="AM766" i="1"/>
  <c r="AM89" i="1"/>
  <c r="AM378" i="1"/>
  <c r="AM163" i="1"/>
  <c r="AM762" i="1"/>
  <c r="AM891" i="1"/>
  <c r="AM801" i="1"/>
  <c r="AM64" i="1"/>
  <c r="AM485" i="1"/>
  <c r="AM879" i="1"/>
  <c r="AM759" i="1"/>
  <c r="AM741" i="1"/>
  <c r="AM472" i="1"/>
  <c r="AM261" i="1"/>
  <c r="AM621" i="1"/>
  <c r="AM443" i="1"/>
  <c r="AM497" i="1"/>
  <c r="AM663" i="1"/>
  <c r="AM524" i="1"/>
  <c r="AM55" i="1"/>
  <c r="AM592" i="1"/>
  <c r="AM432" i="1"/>
  <c r="AM15" i="1"/>
  <c r="AM238" i="1"/>
  <c r="AM623" i="1"/>
  <c r="AM314" i="1"/>
  <c r="AM281" i="1"/>
  <c r="AM520" i="1"/>
  <c r="AM170" i="1"/>
  <c r="AM493" i="1"/>
  <c r="AM56" i="1"/>
  <c r="AM431" i="1"/>
  <c r="AM110" i="1"/>
  <c r="AM802" i="1"/>
  <c r="AM415" i="1"/>
  <c r="AM166" i="1"/>
  <c r="AM181" i="1"/>
  <c r="AM622" i="1"/>
  <c r="AM451" i="1"/>
  <c r="AM707" i="1"/>
  <c r="AM200" i="1"/>
  <c r="AM836" i="1"/>
  <c r="AM159" i="1"/>
  <c r="AM243" i="1"/>
  <c r="AM114" i="1"/>
  <c r="AM456" i="1"/>
  <c r="AM206" i="1"/>
  <c r="AM835" i="1"/>
  <c r="AM177" i="1"/>
  <c r="AM325" i="1"/>
  <c r="AM171" i="1"/>
  <c r="AM815" i="1"/>
  <c r="AM40" i="1"/>
  <c r="AM350" i="1"/>
  <c r="AM436" i="1"/>
  <c r="AM506" i="1"/>
  <c r="AM91" i="1"/>
  <c r="AM63" i="1"/>
  <c r="AM115" i="1"/>
  <c r="AM733" i="1"/>
  <c r="AM536" i="1"/>
  <c r="AM594" i="1"/>
  <c r="AM398" i="1"/>
  <c r="AM437" i="1"/>
  <c r="AM336" i="1"/>
  <c r="AM413" i="1"/>
  <c r="AM54" i="1"/>
  <c r="AM751" i="1"/>
  <c r="AM806" i="1"/>
  <c r="AM386" i="1"/>
  <c r="AM92" i="1"/>
  <c r="AM796" i="1"/>
  <c r="AM593" i="1"/>
  <c r="AM60" i="1"/>
  <c r="AM410" i="1"/>
  <c r="AM260" i="1"/>
  <c r="AM247" i="1"/>
  <c r="AM269" i="1"/>
  <c r="AM678" i="1"/>
  <c r="AM849" i="1"/>
  <c r="AM262" i="1"/>
  <c r="AM745" i="1"/>
  <c r="AM831" i="1"/>
  <c r="AM750" i="1"/>
  <c r="AM539" i="1"/>
  <c r="AM459" i="1"/>
  <c r="AM581" i="1"/>
  <c r="AM385" i="1"/>
  <c r="AM276" i="1"/>
  <c r="AM874" i="1"/>
  <c r="AM216" i="1"/>
  <c r="AM36" i="1"/>
  <c r="AM583" i="1"/>
  <c r="AM693" i="1"/>
  <c r="AM834" i="1"/>
  <c r="AM288" i="1"/>
  <c r="AM809" i="1"/>
  <c r="AM484" i="1"/>
  <c r="AM571" i="1"/>
  <c r="AM310" i="1"/>
  <c r="AM560" i="1"/>
  <c r="AM280" i="1"/>
  <c r="AM146" i="1"/>
  <c r="AM555" i="1"/>
  <c r="AM798" i="1"/>
  <c r="AM428" i="1"/>
  <c r="AM517" i="1"/>
  <c r="AM686" i="1"/>
  <c r="AM278" i="1"/>
  <c r="AM340" i="1"/>
  <c r="AM421" i="1"/>
  <c r="AM614" i="1"/>
  <c r="AM230" i="1"/>
  <c r="AM701" i="1"/>
  <c r="AM461" i="1"/>
  <c r="AM399" i="1"/>
  <c r="AM568" i="1"/>
  <c r="AM528" i="1"/>
  <c r="AM188" i="1"/>
  <c r="AM117" i="1"/>
  <c r="AM848" i="1"/>
  <c r="AM822" i="1"/>
  <c r="AM521" i="1"/>
  <c r="AM846" i="1"/>
  <c r="AM264" i="1"/>
  <c r="AM473" i="1"/>
  <c r="AM309" i="1"/>
  <c r="AM221" i="1"/>
  <c r="AM859" i="1"/>
  <c r="AM391" i="1"/>
  <c r="AM710" i="1"/>
  <c r="AM566" i="1"/>
  <c r="AM704" i="1"/>
  <c r="AM491" i="1"/>
  <c r="AM648" i="1"/>
  <c r="AM866" i="1"/>
  <c r="AM658" i="1"/>
  <c r="AM737" i="1"/>
  <c r="AM294" i="1"/>
  <c r="AM703" i="1"/>
  <c r="AM544" i="1"/>
  <c r="AM290" i="1"/>
  <c r="AM479" i="1"/>
  <c r="AM527" i="1"/>
  <c r="AM885" i="1"/>
  <c r="AM23" i="1"/>
  <c r="AM635" i="1"/>
  <c r="AM843" i="1"/>
  <c r="AM241" i="1"/>
  <c r="AM43" i="1"/>
  <c r="AM33" i="1"/>
  <c r="AM731" i="1"/>
  <c r="AM84" i="1"/>
  <c r="AM779" i="1"/>
  <c r="AM515" i="1"/>
  <c r="AM588" i="1"/>
  <c r="AM816" i="1"/>
  <c r="AM39" i="1"/>
  <c r="AM467" i="1"/>
  <c r="AM615" i="1"/>
  <c r="AM41" i="1"/>
  <c r="AM402" i="1"/>
  <c r="AM857" i="1"/>
  <c r="AM604" i="1"/>
  <c r="AM61" i="1"/>
  <c r="AM111" i="1"/>
  <c r="AM828" i="1"/>
  <c r="AM698" i="1"/>
  <c r="AM142" i="1"/>
  <c r="AM369" i="1"/>
  <c r="AM228" i="1"/>
  <c r="AM108" i="1"/>
  <c r="AM155" i="1"/>
  <c r="AM781" i="1"/>
  <c r="AM579" i="1"/>
  <c r="AM551" i="1"/>
  <c r="AM165" i="1"/>
  <c r="AM250" i="1"/>
  <c r="AM650" i="1"/>
  <c r="AM58" i="1"/>
  <c r="AM636" i="1"/>
  <c r="AM240" i="1"/>
  <c r="AM541" i="1"/>
  <c r="AM333" i="1"/>
  <c r="AM576" i="1"/>
  <c r="AM384" i="1"/>
  <c r="AM746" i="1"/>
  <c r="AM32" i="1"/>
  <c r="AM6" i="1"/>
  <c r="AM235" i="1"/>
  <c r="AM135" i="1"/>
  <c r="AM540" i="1"/>
  <c r="AM113" i="1"/>
  <c r="AM267" i="1"/>
  <c r="AM596" i="1"/>
  <c r="AM400" i="1"/>
  <c r="AM552" i="1"/>
  <c r="AM192" i="1"/>
  <c r="AM764" i="1"/>
  <c r="AM46" i="1"/>
  <c r="AM100" i="1"/>
  <c r="AM681" i="1"/>
  <c r="AM124" i="1"/>
  <c r="AM445" i="1"/>
  <c r="AM345" i="1"/>
  <c r="AM201" i="1"/>
  <c r="AM353" i="1"/>
  <c r="AM85" i="1"/>
  <c r="AM601" i="1"/>
  <c r="AM360" i="1"/>
  <c r="AM38" i="1"/>
  <c r="AM116" i="1"/>
  <c r="AM134" i="1"/>
  <c r="AM45" i="1"/>
  <c r="AM231" i="1"/>
  <c r="AM697" i="1"/>
  <c r="AM496" i="1"/>
  <c r="AM597" i="1"/>
  <c r="AM357" i="1"/>
  <c r="AM738" i="1"/>
  <c r="AM830" i="1"/>
  <c r="AM393" i="1"/>
  <c r="AM850" i="1"/>
  <c r="AM77" i="1"/>
  <c r="AM263" i="1"/>
  <c r="AM620" i="1"/>
  <c r="AM448" i="1"/>
  <c r="AM66" i="1"/>
  <c r="AM720" i="1"/>
  <c r="AM847" i="1"/>
  <c r="AM482" i="1"/>
  <c r="AM872" i="1"/>
  <c r="AM186" i="1"/>
  <c r="AM42" i="1"/>
  <c r="AM862" i="1"/>
  <c r="AM328" i="1"/>
  <c r="AM564" i="1"/>
  <c r="AM896" i="1"/>
  <c r="AM503" i="1"/>
  <c r="AM486" i="1"/>
  <c r="AM8" i="1"/>
  <c r="AM675" i="1"/>
  <c r="AM778" i="1"/>
  <c r="AM104" i="1"/>
  <c r="AM86" i="1"/>
  <c r="AM295" i="1"/>
  <c r="AM824" i="1"/>
  <c r="AM4" i="1"/>
  <c r="AM727" i="1"/>
  <c r="AM864" i="1"/>
  <c r="AM734" i="1"/>
  <c r="AM755" i="1"/>
  <c r="AM355" i="1"/>
  <c r="AM659" i="1"/>
  <c r="AM748" i="1"/>
  <c r="AM569" i="1"/>
  <c r="AM168" i="1"/>
  <c r="AM722" i="1"/>
  <c r="AM842" i="1"/>
  <c r="AM185" i="1"/>
  <c r="AM289" i="1"/>
  <c r="AM661" i="1"/>
  <c r="AM860" i="1"/>
  <c r="AM838" i="1"/>
  <c r="AM887" i="1"/>
  <c r="AM683" i="1"/>
  <c r="AM752" i="1"/>
  <c r="AM562" i="1"/>
  <c r="AM543" i="1"/>
  <c r="AM390" i="1"/>
  <c r="AM453" i="1"/>
  <c r="AM20" i="1"/>
  <c r="AM30" i="1"/>
  <c r="AM553" i="1"/>
  <c r="AM652" i="1"/>
  <c r="AM637" i="1"/>
  <c r="AM323" i="1"/>
  <c r="AM297" i="1"/>
  <c r="AM692" i="1"/>
  <c r="AM141" i="1"/>
  <c r="AM329" i="1"/>
  <c r="AM512" i="1"/>
  <c r="AM631" i="1"/>
  <c r="AM229" i="1"/>
  <c r="AM245" i="1"/>
  <c r="AM24" i="1"/>
  <c r="AM119" i="1"/>
  <c r="AM148" i="1"/>
  <c r="AM301" i="1"/>
  <c r="AM688" i="1"/>
  <c r="AM285" i="1"/>
  <c r="AM423" i="1"/>
  <c r="AM563" i="1"/>
  <c r="AM573" i="1"/>
  <c r="AM789" i="1"/>
  <c r="AM83" i="1"/>
  <c r="AM464" i="1"/>
  <c r="AM888" i="1"/>
  <c r="AM756" i="1"/>
  <c r="AM22" i="1"/>
  <c r="AM886" i="1"/>
  <c r="AM144" i="1"/>
  <c r="AM408" i="1"/>
  <c r="AM312" i="1"/>
  <c r="AM17" i="1"/>
  <c r="AM304" i="1"/>
  <c r="AM87" i="1"/>
  <c r="AM28" i="1"/>
  <c r="AM176" i="1"/>
  <c r="AM502" i="1"/>
  <c r="AM366" i="1"/>
  <c r="AM341" i="1"/>
  <c r="AM605" i="1"/>
  <c r="AM713" i="1"/>
  <c r="AM65" i="1"/>
  <c r="AM189" i="1"/>
  <c r="AM244" i="1"/>
  <c r="AM855" i="1"/>
  <c r="AM367" i="1"/>
  <c r="AM735" i="1"/>
  <c r="AM296" i="1"/>
  <c r="AM706" i="1"/>
  <c r="AM282" i="1"/>
  <c r="AM21" i="1"/>
  <c r="AM226" i="1"/>
  <c r="AM873" i="1"/>
  <c r="AM29" i="1"/>
  <c r="AM475" i="1"/>
  <c r="AM758" i="1"/>
  <c r="AM666" i="1"/>
  <c r="AM324" i="1"/>
  <c r="AM404" i="1"/>
  <c r="AM218" i="1"/>
  <c r="AM699" i="1"/>
  <c r="AM427" i="1"/>
  <c r="AM556" i="1"/>
  <c r="AM348" i="1"/>
  <c r="AM204" i="1"/>
  <c r="AM299" i="1"/>
  <c r="AM726" i="1"/>
  <c r="AM624" i="1"/>
  <c r="AM318" i="1"/>
  <c r="AM351" i="1"/>
  <c r="AM812" i="1"/>
  <c r="AM150" i="1"/>
  <c r="AM813" i="1"/>
  <c r="AM466" i="1"/>
  <c r="AM742" i="1"/>
  <c r="AM674" i="1"/>
  <c r="AM123" i="1"/>
  <c r="AM349" i="1"/>
  <c r="AM392" i="1"/>
  <c r="AM705" i="1"/>
  <c r="AM379" i="1"/>
  <c r="AM152" i="1"/>
  <c r="AM327" i="1"/>
  <c r="AM557" i="1"/>
  <c r="AM878" i="1"/>
  <c r="AM430" i="1"/>
  <c r="AM102" i="1"/>
  <c r="AM259" i="1"/>
  <c r="AM172" i="1"/>
  <c r="AM284" i="1"/>
  <c r="AM332" i="1"/>
  <c r="AM277" i="1"/>
  <c r="AM629" i="1"/>
  <c r="AM585" i="1"/>
  <c r="AM34" i="1"/>
  <c r="AM788" i="1"/>
  <c r="AM112" i="1"/>
  <c r="AM242" i="1"/>
  <c r="AM179" i="1"/>
  <c r="AM548" i="1"/>
  <c r="AM526" i="1"/>
  <c r="AM662" i="1"/>
  <c r="AM684" i="1"/>
  <c r="AM207" i="1"/>
  <c r="AM826" i="1"/>
  <c r="AM465" i="1"/>
  <c r="AM118" i="1"/>
  <c r="AM603" i="1"/>
  <c r="AM257" i="1"/>
  <c r="AM344" i="1"/>
  <c r="AM613" i="1"/>
  <c r="AM79" i="1"/>
  <c r="AM863" i="1"/>
  <c r="AM190" i="1"/>
  <c r="AM425" i="1"/>
  <c r="AM839" i="1"/>
  <c r="AM481" i="1"/>
  <c r="AM890" i="1"/>
  <c r="AM462" i="1"/>
  <c r="AM222" i="1"/>
  <c r="AM342" i="1"/>
  <c r="AM434" i="1"/>
  <c r="AM673" i="1"/>
  <c r="AM677" i="1"/>
  <c r="AM162" i="1"/>
  <c r="AM542" i="1"/>
  <c r="AM565" i="1"/>
  <c r="AM26" i="1"/>
  <c r="AM407" i="1"/>
  <c r="AM131" i="1"/>
  <c r="AM509" i="1"/>
  <c r="AM16" i="1"/>
  <c r="AM883" i="1"/>
  <c r="AM702" i="1"/>
  <c r="AM416" i="1"/>
  <c r="AM127" i="1"/>
  <c r="AM275" i="1"/>
  <c r="AM780" i="1"/>
  <c r="AM793" i="1"/>
  <c r="AM208" i="1"/>
  <c r="AM256" i="1"/>
  <c r="AM368" i="1"/>
  <c r="AM59" i="1"/>
  <c r="AM97" i="1"/>
  <c r="AM109" i="1"/>
  <c r="AM212" i="1"/>
  <c r="AM458" i="1"/>
  <c r="AM880" i="1"/>
  <c r="AM438" i="1"/>
  <c r="AM810" i="1"/>
  <c r="AM239" i="1"/>
  <c r="AM120" i="1"/>
  <c r="AM770" i="1"/>
  <c r="AM538" i="1"/>
  <c r="AM529" i="1"/>
  <c r="AM651" i="1"/>
  <c r="AM128" i="1"/>
  <c r="AM818" i="1"/>
  <c r="AM383" i="1"/>
  <c r="AM639" i="1"/>
  <c r="AM643" i="1"/>
  <c r="AM27" i="1"/>
  <c r="AM669" i="1"/>
  <c r="AM339" i="1"/>
  <c r="AM533" i="1"/>
  <c r="AM107" i="1"/>
  <c r="AM725" i="1"/>
  <c r="AM2" i="1"/>
  <c r="AM492" i="1"/>
  <c r="AM420" i="1"/>
  <c r="AM363" i="1"/>
  <c r="AM223" i="1"/>
  <c r="AM477" i="1"/>
  <c r="AM642" i="1"/>
  <c r="AM584" i="1"/>
  <c r="AM72" i="1"/>
  <c r="AM52" i="1"/>
  <c r="AM236" i="1"/>
  <c r="AM787" i="1"/>
  <c r="AM62" i="1"/>
  <c r="AM582" i="1"/>
  <c r="AM175" i="1"/>
  <c r="AM210" i="1"/>
  <c r="AM317" i="1"/>
  <c r="AM728" i="1"/>
  <c r="AM513" i="1"/>
  <c r="AM381" i="1"/>
  <c r="AM94" i="1"/>
  <c r="AM865" i="1"/>
  <c r="AM761" i="1"/>
  <c r="AM331" i="1"/>
  <c r="AM13" i="1"/>
  <c r="AM137" i="1"/>
  <c r="AM784" i="1"/>
  <c r="AM511" i="1"/>
  <c r="AM441" i="1"/>
  <c r="AM298" i="1"/>
  <c r="AM10" i="1"/>
  <c r="AM405" i="1"/>
  <c r="AM249" i="1"/>
  <c r="AM518" i="1"/>
  <c r="AM98" i="1"/>
  <c r="AM376" i="1"/>
  <c r="AM488" i="1"/>
  <c r="AM469" i="1"/>
  <c r="AM35" i="1"/>
  <c r="AM633" i="1"/>
  <c r="AM311" i="1"/>
  <c r="AM570" i="1"/>
  <c r="AM845" i="1"/>
  <c r="AM499" i="1"/>
  <c r="AM626" i="1"/>
  <c r="AM630" i="1"/>
  <c r="AM783" i="1"/>
  <c r="AM149" i="1"/>
  <c r="AM426" i="1"/>
  <c r="AM821" i="1"/>
  <c r="AM19" i="1"/>
  <c r="AM132" i="1"/>
  <c r="AM365" i="1"/>
  <c r="AM320" i="1"/>
  <c r="AM760" i="1"/>
  <c r="AM740" i="1"/>
  <c r="AM609" i="1"/>
  <c r="AM270" i="1"/>
  <c r="AM714" i="1"/>
  <c r="AM867" i="1"/>
  <c r="AM167" i="1"/>
  <c r="AM37" i="1"/>
  <c r="AM578" i="1"/>
  <c r="AM561" i="1"/>
  <c r="AM377" i="1"/>
  <c r="AM330" i="1"/>
  <c r="AM889" i="1"/>
  <c r="AM74" i="1"/>
  <c r="AM691" i="1"/>
  <c r="AM255" i="1"/>
  <c r="AM627" i="1"/>
  <c r="AM67" i="1"/>
  <c r="AM504" i="1"/>
  <c r="AM292" i="1"/>
  <c r="AM422" i="1"/>
  <c r="AM575" i="1"/>
  <c r="AM768" i="1"/>
  <c r="AM225" i="1"/>
  <c r="AM12" i="1"/>
  <c r="AM375" i="1"/>
  <c r="AM419" i="1"/>
  <c r="AM313" i="1"/>
  <c r="AM870" i="1"/>
  <c r="AM625" i="1"/>
  <c r="AM875" i="1"/>
  <c r="AM3" i="1"/>
  <c r="AM653" i="1"/>
  <c r="AM161" i="1"/>
  <c r="AM268" i="1"/>
  <c r="AM68" i="1"/>
  <c r="AM790" i="1"/>
  <c r="AM388" i="1"/>
  <c r="AM214" i="1"/>
  <c r="AM505" i="1"/>
  <c r="AM715" i="1"/>
  <c r="AM103" i="1"/>
  <c r="AM11" i="1"/>
  <c r="AM547" i="1"/>
  <c r="AM655" i="1"/>
  <c r="AM347" i="1"/>
  <c r="AM395" i="1"/>
  <c r="AM105" i="1"/>
  <c r="AM279" i="1"/>
  <c r="AM18" i="1"/>
  <c r="AM805" i="1"/>
  <c r="AM424" i="1"/>
  <c r="AM48" i="1"/>
  <c r="AM676" i="1"/>
  <c r="AM217" i="1"/>
  <c r="AM743" i="1"/>
  <c r="AM546" i="1"/>
  <c r="AM500" i="1"/>
  <c r="AM25" i="1"/>
  <c r="AM712" i="1"/>
  <c r="AM429" i="1"/>
  <c r="AM450" i="1"/>
  <c r="AM254" i="1"/>
  <c r="AM786" i="1"/>
  <c r="AM619" i="1"/>
  <c r="AM510" i="1"/>
  <c r="AM356" i="1"/>
  <c r="AM143" i="1"/>
  <c r="AM856" i="1"/>
  <c r="AM730" i="1"/>
  <c r="AM354" i="1"/>
  <c r="AM346" i="1"/>
  <c r="AM126" i="1"/>
  <c r="AM718" i="1"/>
  <c r="AM101" i="1"/>
  <c r="AM894" i="1"/>
  <c r="AM869" i="1"/>
  <c r="AM358" i="1"/>
  <c r="AM194" i="1"/>
  <c r="AM644" i="1"/>
  <c r="AM854" i="1"/>
  <c r="AM763" i="1"/>
  <c r="AM136" i="1"/>
  <c r="AM266" i="1"/>
  <c r="AM819" i="1"/>
  <c r="AM882" i="1"/>
  <c r="AM607" i="1"/>
  <c r="AM361" i="1"/>
  <c r="AM535" i="1"/>
  <c r="AM498" i="1"/>
  <c r="AM401" i="1"/>
  <c r="AM205" i="1"/>
  <c r="AM803" i="1"/>
  <c r="AM507" i="1"/>
  <c r="AM182" i="1"/>
  <c r="AM618" i="1"/>
  <c r="AM71" i="1"/>
  <c r="AM371" i="1"/>
  <c r="AM724" i="1"/>
  <c r="AM881" i="1"/>
  <c r="AM14" i="1"/>
  <c r="AM387" i="1"/>
  <c r="AM122" i="1"/>
  <c r="AM792" i="1"/>
  <c r="AM769" i="1"/>
  <c r="AM319" i="1"/>
  <c r="AM646" i="1"/>
  <c r="AM657" i="1"/>
  <c r="AM685" i="1"/>
  <c r="AM326" i="1"/>
  <c r="AM463" i="1"/>
  <c r="AM671" i="1"/>
  <c r="AM246" i="1"/>
  <c r="AM549" i="1"/>
  <c r="AM303" i="1"/>
  <c r="AM76" i="1"/>
  <c r="AM209" i="1"/>
  <c r="AM397" i="1"/>
</calcChain>
</file>

<file path=xl/sharedStrings.xml><?xml version="1.0" encoding="utf-8"?>
<sst xmlns="http://schemas.openxmlformats.org/spreadsheetml/2006/main" count="12569" uniqueCount="972">
  <si>
    <t>ID</t>
  </si>
  <si>
    <t>selbst gewählter Name (wird bei der Auswertung öffentlich angezeigt)</t>
  </si>
  <si>
    <t>Auf welchem Platz landet der FC St. Pauli in der 1. Bundesliga 2025/26?</t>
  </si>
  <si>
    <t>Wer wird Deutscher Meister? (Nein, dies ist kein Songtext...)</t>
  </si>
  <si>
    <t>Wer landet auf den Plätzen 1-4 (Champions League, Reihenfolge egal) </t>
  </si>
  <si>
    <t>Die letzten drei Plätze in der Tabelle belegen am Saisonende... (Reihenfolge egal)</t>
  </si>
  <si>
    <t>Die erste Trainerentlassung gibt es bei...</t>
  </si>
  <si>
    <t>Welcher Spieler erzielt die meisten Tore für den FCSP (nur Liga)?</t>
  </si>
  <si>
    <t>Nach drei Spieltagen haben wir...</t>
  </si>
  <si>
    <t>Festung Millerntor. In der Liga holen wir aus 17 Spielen...</t>
  </si>
  <si>
    <t>Wie viele "entscheidendes Tor nicht zu früh schießen" Momente gibt es diese Saison (nur Liga)? Bedeutet: Der FCSP geht in der 85. Minute oder später in Führung und gewinnt das Spiel auch.</t>
  </si>
  <si>
    <t>Die 1. Frauen des FCSP landet in der Regionalliga Nord (12er Liga) auf Rang...?</t>
  </si>
  <si>
    <t>Die U23 des FCSP landet in der Regionalliga Nord (18er Liga) auf Rang....?</t>
  </si>
  <si>
    <t>DayZmeRollin</t>
  </si>
  <si>
    <t>FC Bayern München</t>
  </si>
  <si>
    <t>TSG Hoffenheim</t>
  </si>
  <si>
    <t>VfB Stuttgart</t>
  </si>
  <si>
    <t>RaBa Leipzig</t>
  </si>
  <si>
    <t>Andréas Hountondji</t>
  </si>
  <si>
    <t>4-6 Punkte</t>
  </si>
  <si>
    <t>sechs bis acht Siege</t>
  </si>
  <si>
    <t>Who the fuck is Laterkusen? Mehr als vier!</t>
  </si>
  <si>
    <t>Thorsten QPSP</t>
  </si>
  <si>
    <t>1. FC Union Berlin</t>
  </si>
  <si>
    <t>SV Werder Bremen</t>
  </si>
  <si>
    <t>Borussia Dortmund</t>
  </si>
  <si>
    <t>Ricky-Jade Jones</t>
  </si>
  <si>
    <t>drei bis fünf Siege</t>
  </si>
  <si>
    <t>Zwei</t>
  </si>
  <si>
    <t>Marcio1910</t>
  </si>
  <si>
    <t>Oladapo Afolayan</t>
  </si>
  <si>
    <t>neun oder mehr Siege</t>
  </si>
  <si>
    <t>Drei</t>
  </si>
  <si>
    <t>JanH</t>
  </si>
  <si>
    <t>Hamburger SV</t>
  </si>
  <si>
    <t>2-3 Punkte</t>
  </si>
  <si>
    <t>Stevo</t>
  </si>
  <si>
    <t>Einen</t>
  </si>
  <si>
    <t>Fußballgott</t>
  </si>
  <si>
    <t>Vier</t>
  </si>
  <si>
    <t>Simon</t>
  </si>
  <si>
    <t>1. FC Köln</t>
  </si>
  <si>
    <t>Nicolai</t>
  </si>
  <si>
    <t>SC Freiburg</t>
  </si>
  <si>
    <t>Danel Sinani</t>
  </si>
  <si>
    <t>McS</t>
  </si>
  <si>
    <t>Mathias Pereira Lage</t>
  </si>
  <si>
    <t>UngeHoyer</t>
  </si>
  <si>
    <t>Ein Anderer (inkl. noch kommende Neuzugänge)</t>
  </si>
  <si>
    <t>Parneq</t>
  </si>
  <si>
    <t>VfL Wolfsburg</t>
  </si>
  <si>
    <t>JanTifa</t>
  </si>
  <si>
    <t>Abdoulie Ceesay</t>
  </si>
  <si>
    <t>Paulo</t>
  </si>
  <si>
    <t>Bayer 04 Leverkusen</t>
  </si>
  <si>
    <t>Timo B</t>
  </si>
  <si>
    <t>Eintracht Frankfurt</t>
  </si>
  <si>
    <t>Der Jens</t>
  </si>
  <si>
    <t>Borussia Mönchengladbach</t>
  </si>
  <si>
    <t>Maddin Z.</t>
  </si>
  <si>
    <t>Stefan Stark</t>
  </si>
  <si>
    <t>RockyStPauli</t>
  </si>
  <si>
    <t>AF1910</t>
  </si>
  <si>
    <t>Axel_1910</t>
  </si>
  <si>
    <t>Albertinho</t>
  </si>
  <si>
    <t>7 oder mehr Punkte</t>
  </si>
  <si>
    <t>ZeckevonMillerntor</t>
  </si>
  <si>
    <t>Stemmen</t>
  </si>
  <si>
    <t>Santuzzo</t>
  </si>
  <si>
    <t>Mähdrescherbernd</t>
  </si>
  <si>
    <t>Housetier84</t>
  </si>
  <si>
    <t>AllanBogen</t>
  </si>
  <si>
    <t>Apfelschorle</t>
  </si>
  <si>
    <t>MillerntorMayo</t>
  </si>
  <si>
    <t>Weide1969</t>
  </si>
  <si>
    <t>mtn1910</t>
  </si>
  <si>
    <t>slww3112</t>
  </si>
  <si>
    <t>Jan.mit.j</t>
  </si>
  <si>
    <t>1. FC Heidenheim</t>
  </si>
  <si>
    <t>Anni</t>
  </si>
  <si>
    <t>kinderriegel</t>
  </si>
  <si>
    <t>Tofrik</t>
  </si>
  <si>
    <t>Hauiwowie</t>
  </si>
  <si>
    <t>Heutma</t>
  </si>
  <si>
    <t>LCBD</t>
  </si>
  <si>
    <t>mirko</t>
  </si>
  <si>
    <t>Paulicapitano</t>
  </si>
  <si>
    <t>Blub</t>
  </si>
  <si>
    <t>M</t>
  </si>
  <si>
    <t>Tobson</t>
  </si>
  <si>
    <t>Bennet</t>
  </si>
  <si>
    <t>Samarithaan</t>
  </si>
  <si>
    <t>MircoSTP1910</t>
  </si>
  <si>
    <t>St.Pauli Paddy</t>
  </si>
  <si>
    <t>MoGü</t>
  </si>
  <si>
    <t>Teshkal</t>
  </si>
  <si>
    <t>Nordsteher</t>
  </si>
  <si>
    <t>Hendrik</t>
  </si>
  <si>
    <t>Ein anderer Club</t>
  </si>
  <si>
    <t>Maeddi</t>
  </si>
  <si>
    <t>Darts Vader</t>
  </si>
  <si>
    <t>JanCS</t>
  </si>
  <si>
    <t>Geo</t>
  </si>
  <si>
    <t xml:space="preserve">Restaurant Zeik </t>
  </si>
  <si>
    <t>Söan</t>
  </si>
  <si>
    <t>Anke63</t>
  </si>
  <si>
    <t>Hollywood20359</t>
  </si>
  <si>
    <t>Pinki</t>
  </si>
  <si>
    <t>Willi Usp</t>
  </si>
  <si>
    <t>Fex</t>
  </si>
  <si>
    <t>Lasse</t>
  </si>
  <si>
    <t>Baron Gutendorf-Baumann</t>
  </si>
  <si>
    <t>Benny</t>
  </si>
  <si>
    <t>MaGGischer</t>
  </si>
  <si>
    <t>Palu</t>
  </si>
  <si>
    <t>N1ck</t>
  </si>
  <si>
    <t>Mathias B</t>
  </si>
  <si>
    <t>Felix94</t>
  </si>
  <si>
    <t>Regnar</t>
  </si>
  <si>
    <t>phil</t>
  </si>
  <si>
    <t>Matsimiliano</t>
  </si>
  <si>
    <t>MoSako</t>
  </si>
  <si>
    <t>Road Runner 76</t>
  </si>
  <si>
    <t>De_Goude</t>
  </si>
  <si>
    <t>Deutsche Ronaldinho</t>
  </si>
  <si>
    <t>Henrik</t>
  </si>
  <si>
    <t>Tuter</t>
  </si>
  <si>
    <t xml:space="preserve">RalliH </t>
  </si>
  <si>
    <t>hugo2810</t>
  </si>
  <si>
    <t>Slartibartfass</t>
  </si>
  <si>
    <t>Jackson20359</t>
  </si>
  <si>
    <t>Tristan</t>
  </si>
  <si>
    <t>rueckbau</t>
  </si>
  <si>
    <t>FC Augsburg</t>
  </si>
  <si>
    <t>Pätjer</t>
  </si>
  <si>
    <t>Malte</t>
  </si>
  <si>
    <t>Leicht neben dem Deich</t>
  </si>
  <si>
    <t>Gar keinen</t>
  </si>
  <si>
    <t>anton.dt8</t>
  </si>
  <si>
    <t>maximal einen Punkt</t>
  </si>
  <si>
    <t>_basti_p</t>
  </si>
  <si>
    <t>Joosten</t>
  </si>
  <si>
    <t>Flocke</t>
  </si>
  <si>
    <t>Jakob H.</t>
  </si>
  <si>
    <t>diegroßebauer</t>
  </si>
  <si>
    <t>Gerd</t>
  </si>
  <si>
    <t>Frerfo</t>
  </si>
  <si>
    <t>diStefano</t>
  </si>
  <si>
    <t>Gozinto</t>
  </si>
  <si>
    <t>Rocklobster</t>
  </si>
  <si>
    <t>Stepho</t>
  </si>
  <si>
    <t xml:space="preserve">Obelickz </t>
  </si>
  <si>
    <t>Morgenmuffel</t>
  </si>
  <si>
    <t>Disturbios</t>
  </si>
  <si>
    <t>Jones99</t>
  </si>
  <si>
    <t>FCSP-Sue</t>
  </si>
  <si>
    <t>Schubrakete</t>
  </si>
  <si>
    <t>broderik_martinek</t>
  </si>
  <si>
    <t>MOCSP</t>
  </si>
  <si>
    <t>Kralovich</t>
  </si>
  <si>
    <t>Flo_MS</t>
  </si>
  <si>
    <t>Hutb3rt</t>
  </si>
  <si>
    <t xml:space="preserve">Kiezianer </t>
  </si>
  <si>
    <t>Waldfee</t>
  </si>
  <si>
    <t>Len</t>
  </si>
  <si>
    <t>Paulinchen</t>
  </si>
  <si>
    <t>El Veteran</t>
  </si>
  <si>
    <t xml:space="preserve">HalloweenAmsel </t>
  </si>
  <si>
    <t>Stpauliholgi</t>
  </si>
  <si>
    <t>jpfcsp</t>
  </si>
  <si>
    <t>DanielSp1910</t>
  </si>
  <si>
    <t>Sascha_fcsp1910</t>
  </si>
  <si>
    <t>Tristan03</t>
  </si>
  <si>
    <t>MT1910</t>
  </si>
  <si>
    <t>Leif</t>
  </si>
  <si>
    <t>Sebastian1910</t>
  </si>
  <si>
    <t>Pavel</t>
  </si>
  <si>
    <t>Sven</t>
  </si>
  <si>
    <t>Arno Dübel</t>
  </si>
  <si>
    <t>@theloon</t>
  </si>
  <si>
    <t>Jolly_Roger</t>
  </si>
  <si>
    <t>Luka</t>
  </si>
  <si>
    <t>schönertrinken</t>
  </si>
  <si>
    <t>MillerntorMirko</t>
  </si>
  <si>
    <t>Aggi</t>
  </si>
  <si>
    <t>Markusinkiwiland</t>
  </si>
  <si>
    <t>Marcella</t>
  </si>
  <si>
    <t>Norbert</t>
  </si>
  <si>
    <t>Johann</t>
  </si>
  <si>
    <t>FC Sankt Pauli 1910</t>
  </si>
  <si>
    <t>Jannick - 4</t>
  </si>
  <si>
    <t>Matzefatzekatze</t>
  </si>
  <si>
    <t xml:space="preserve">Matti Lennart </t>
  </si>
  <si>
    <t>Popangelov</t>
  </si>
  <si>
    <t>rebellfu</t>
  </si>
  <si>
    <t>Sieker</t>
  </si>
  <si>
    <t>Tomstersen</t>
  </si>
  <si>
    <t>Desertdiver</t>
  </si>
  <si>
    <t>Res</t>
  </si>
  <si>
    <t>joedoe</t>
  </si>
  <si>
    <t>FSV Mainz 05</t>
  </si>
  <si>
    <t>Der einzige Steff</t>
  </si>
  <si>
    <t xml:space="preserve">Babyboomer </t>
  </si>
  <si>
    <t xml:space="preserve">Edric Dayne </t>
  </si>
  <si>
    <t xml:space="preserve">MariusBoll </t>
  </si>
  <si>
    <t>Tjk</t>
  </si>
  <si>
    <t>Gernot</t>
  </si>
  <si>
    <t xml:space="preserve">Jolly Jan </t>
  </si>
  <si>
    <t>Fletcher</t>
  </si>
  <si>
    <t>FCSP07</t>
  </si>
  <si>
    <t>Emil C</t>
  </si>
  <si>
    <t>Torsten</t>
  </si>
  <si>
    <t xml:space="preserve">Kai-Uwe </t>
  </si>
  <si>
    <t>Kurt</t>
  </si>
  <si>
    <t>Lukas Gross</t>
  </si>
  <si>
    <t>USP</t>
  </si>
  <si>
    <t>JensD</t>
  </si>
  <si>
    <t>Rocko44</t>
  </si>
  <si>
    <t>Alfred M</t>
  </si>
  <si>
    <t>altonaut</t>
  </si>
  <si>
    <t xml:space="preserve">Metalfreak </t>
  </si>
  <si>
    <t>Dave</t>
  </si>
  <si>
    <t>Marko Brade</t>
  </si>
  <si>
    <t>Paulizecke 97</t>
  </si>
  <si>
    <t xml:space="preserve">Geist von Malente </t>
  </si>
  <si>
    <t>Frank Lemon</t>
  </si>
  <si>
    <t>GeorgW</t>
  </si>
  <si>
    <t>marthaeus</t>
  </si>
  <si>
    <t>Pogi</t>
  </si>
  <si>
    <t>chaos67</t>
  </si>
  <si>
    <t>Sobotichi</t>
  </si>
  <si>
    <t>Ede</t>
  </si>
  <si>
    <t>apf1303</t>
  </si>
  <si>
    <t>Erivode</t>
  </si>
  <si>
    <t>Urmel</t>
  </si>
  <si>
    <t>Dirk T.</t>
  </si>
  <si>
    <t>El Schnucko</t>
  </si>
  <si>
    <t>Linus</t>
  </si>
  <si>
    <t>FC St. Pauli</t>
  </si>
  <si>
    <t>nboof</t>
  </si>
  <si>
    <t>Phuzzl</t>
  </si>
  <si>
    <t>Kraemer</t>
  </si>
  <si>
    <t>Der Schlind</t>
  </si>
  <si>
    <t>PmslTon</t>
  </si>
  <si>
    <t>Topsecret</t>
  </si>
  <si>
    <t>Feldhase</t>
  </si>
  <si>
    <t>Putzi</t>
  </si>
  <si>
    <t>Curi0us</t>
  </si>
  <si>
    <t>Torben L</t>
  </si>
  <si>
    <t>PilsDieb</t>
  </si>
  <si>
    <t>Ebbefant</t>
  </si>
  <si>
    <t>Horst</t>
  </si>
  <si>
    <t>Braun-Weiß Trittau</t>
  </si>
  <si>
    <t>Paule</t>
  </si>
  <si>
    <t>Ligakieker28</t>
  </si>
  <si>
    <t>Walkon1968</t>
  </si>
  <si>
    <t>Denney</t>
  </si>
  <si>
    <t>Sunnyjojo</t>
  </si>
  <si>
    <t>Basti</t>
  </si>
  <si>
    <t>Dario Karacho</t>
  </si>
  <si>
    <t>Flipper</t>
  </si>
  <si>
    <t>Angstgegner 66</t>
  </si>
  <si>
    <t>Klabautermann_Pascal</t>
  </si>
  <si>
    <t>Daniel De</t>
  </si>
  <si>
    <t>Matthias78</t>
  </si>
  <si>
    <t xml:space="preserve">Gustav </t>
  </si>
  <si>
    <t>höchstens zwei Siege</t>
  </si>
  <si>
    <t>michaelhein</t>
  </si>
  <si>
    <t>Jean</t>
  </si>
  <si>
    <t xml:space="preserve">Jepetto </t>
  </si>
  <si>
    <t>Pauli13ps</t>
  </si>
  <si>
    <t>Moermsken</t>
  </si>
  <si>
    <t>Bathamster</t>
  </si>
  <si>
    <t>Stefan_Eimsbüttel</t>
  </si>
  <si>
    <t xml:space="preserve">Frau Rudschinat </t>
  </si>
  <si>
    <t>Yannik</t>
  </si>
  <si>
    <t>Phillip_warum_nicht_Treu:(</t>
  </si>
  <si>
    <t>Florian</t>
  </si>
  <si>
    <t>Corvin</t>
  </si>
  <si>
    <t>reihe0</t>
  </si>
  <si>
    <t>Ole</t>
  </si>
  <si>
    <t>Woid-Modl</t>
  </si>
  <si>
    <t>Stulle1910</t>
  </si>
  <si>
    <t>Uvo</t>
  </si>
  <si>
    <t>AndiU</t>
  </si>
  <si>
    <t>El Sjardo</t>
  </si>
  <si>
    <t>Beergull</t>
  </si>
  <si>
    <t xml:space="preserve">Three headed monkey </t>
  </si>
  <si>
    <t>Earl</t>
  </si>
  <si>
    <t>DasEirakel</t>
  </si>
  <si>
    <t>Lui</t>
  </si>
  <si>
    <t>Stodo1910</t>
  </si>
  <si>
    <t>Fyndus</t>
  </si>
  <si>
    <t>Jano</t>
  </si>
  <si>
    <t>schatzor</t>
  </si>
  <si>
    <t>Christian Tepfer</t>
  </si>
  <si>
    <t>Nils Plankenschubser</t>
  </si>
  <si>
    <t>zeckelovesastra</t>
  </si>
  <si>
    <t>FufuNG</t>
  </si>
  <si>
    <t>Archibald Tuttle</t>
  </si>
  <si>
    <t>Henne</t>
  </si>
  <si>
    <t>Ratscheputsch</t>
  </si>
  <si>
    <t>Oberschwabe01</t>
  </si>
  <si>
    <t>mr_ee_tee</t>
  </si>
  <si>
    <t>FixingMachine</t>
  </si>
  <si>
    <t>Gruffke</t>
  </si>
  <si>
    <t xml:space="preserve">Horsti </t>
  </si>
  <si>
    <t>Casche</t>
  </si>
  <si>
    <t>JanW</t>
  </si>
  <si>
    <t>Marx Rothko</t>
  </si>
  <si>
    <t>srnueve</t>
  </si>
  <si>
    <t>Rico</t>
  </si>
  <si>
    <t>Sepro</t>
  </si>
  <si>
    <t>Lukas L.</t>
  </si>
  <si>
    <t>Sandman265</t>
  </si>
  <si>
    <t>Jan161</t>
  </si>
  <si>
    <t>Faultier</t>
  </si>
  <si>
    <t>Truller</t>
  </si>
  <si>
    <t>Paulilover</t>
  </si>
  <si>
    <t>Weinbar1910</t>
  </si>
  <si>
    <t>superchilly2002</t>
  </si>
  <si>
    <t>Cosmonaut77</t>
  </si>
  <si>
    <t xml:space="preserve">Billy Blitzstein </t>
  </si>
  <si>
    <t>Plankenschubser Luis</t>
  </si>
  <si>
    <t>haube37</t>
  </si>
  <si>
    <t>juliianFCSP</t>
  </si>
  <si>
    <t>Zettel-Ewald</t>
  </si>
  <si>
    <t xml:space="preserve">Niels G. </t>
  </si>
  <si>
    <t>Josef mit dem Ratgeber Kater FRED</t>
  </si>
  <si>
    <t>kleinkiez</t>
  </si>
  <si>
    <t>Ein St Pauli Fan</t>
  </si>
  <si>
    <t>Artie</t>
  </si>
  <si>
    <t>KingKoi</t>
  </si>
  <si>
    <t>Morten</t>
  </si>
  <si>
    <t>Michael</t>
  </si>
  <si>
    <t>ApoTheka</t>
  </si>
  <si>
    <t>JPF</t>
  </si>
  <si>
    <t>Herr Bienlein</t>
  </si>
  <si>
    <t>Cosmo</t>
  </si>
  <si>
    <t>HEF161</t>
  </si>
  <si>
    <t xml:space="preserve">DDayHooray </t>
  </si>
  <si>
    <t>ErsatzNorweger</t>
  </si>
  <si>
    <t xml:space="preserve">Ulheihei </t>
  </si>
  <si>
    <t xml:space="preserve">UelzenPower </t>
  </si>
  <si>
    <t>Torbinho</t>
  </si>
  <si>
    <t>André H</t>
  </si>
  <si>
    <t>Wattmuttdattmutt</t>
  </si>
  <si>
    <t>Det Kis</t>
  </si>
  <si>
    <t>Til</t>
  </si>
  <si>
    <t>Matt Souza</t>
  </si>
  <si>
    <t xml:space="preserve">Drunken Sailor </t>
  </si>
  <si>
    <t>Ertin</t>
  </si>
  <si>
    <t>Arthur Abendbrot</t>
  </si>
  <si>
    <t>Tante Zick Zack</t>
  </si>
  <si>
    <t>Bucker</t>
  </si>
  <si>
    <t>Timo_1910</t>
  </si>
  <si>
    <t>Mario</t>
  </si>
  <si>
    <t>CMS1910</t>
  </si>
  <si>
    <t>Karl T.</t>
  </si>
  <si>
    <t>Luener</t>
  </si>
  <si>
    <t>Rune</t>
  </si>
  <si>
    <t>Benjamin</t>
  </si>
  <si>
    <t>KKlappskalli</t>
  </si>
  <si>
    <t>Das trostlose Duo</t>
  </si>
  <si>
    <t>Vilinho</t>
  </si>
  <si>
    <t>MartinK</t>
  </si>
  <si>
    <t>SabineBe</t>
  </si>
  <si>
    <t>Jens2323</t>
  </si>
  <si>
    <t xml:space="preserve">Landshut </t>
  </si>
  <si>
    <t>Robson</t>
  </si>
  <si>
    <t>DennisM</t>
  </si>
  <si>
    <t>Lionize</t>
  </si>
  <si>
    <t>KayNeahnung</t>
  </si>
  <si>
    <t>Hanf beimer</t>
  </si>
  <si>
    <t>RedSinner7</t>
  </si>
  <si>
    <t>roaroaroar</t>
  </si>
  <si>
    <t xml:space="preserve">Mito1910 </t>
  </si>
  <si>
    <t>DÆNG DÆNG 2000</t>
  </si>
  <si>
    <t xml:space="preserve">Murphy97 </t>
  </si>
  <si>
    <t>svelin</t>
  </si>
  <si>
    <t>Paul I.</t>
  </si>
  <si>
    <t>Scim</t>
  </si>
  <si>
    <t>Oppi</t>
  </si>
  <si>
    <t xml:space="preserve">Wullux </t>
  </si>
  <si>
    <t>Das Abseits</t>
  </si>
  <si>
    <t>Sarita</t>
  </si>
  <si>
    <t>Cridel</t>
  </si>
  <si>
    <t>Bjarne1910</t>
  </si>
  <si>
    <t>Annegret</t>
  </si>
  <si>
    <t xml:space="preserve">michizwo </t>
  </si>
  <si>
    <t>Kiezpirat</t>
  </si>
  <si>
    <t xml:space="preserve">Torge </t>
  </si>
  <si>
    <t>Dense</t>
  </si>
  <si>
    <t>kay</t>
  </si>
  <si>
    <t>Pauli</t>
  </si>
  <si>
    <t>JuSchm</t>
  </si>
  <si>
    <t>Marwan</t>
  </si>
  <si>
    <t>Tim D</t>
  </si>
  <si>
    <t>Niklas</t>
  </si>
  <si>
    <t>Horste Horstmann</t>
  </si>
  <si>
    <t>Sanipine</t>
  </si>
  <si>
    <t>Niesha</t>
  </si>
  <si>
    <t>Amir</t>
  </si>
  <si>
    <t xml:space="preserve">Nils </t>
  </si>
  <si>
    <t>DrSpeeed</t>
  </si>
  <si>
    <t>UPL1910</t>
  </si>
  <si>
    <t>Andi_Bln</t>
  </si>
  <si>
    <t>Franky66</t>
  </si>
  <si>
    <t>TimonZZZfcsp</t>
  </si>
  <si>
    <t>Elferkiller</t>
  </si>
  <si>
    <t>Suedsimu1721</t>
  </si>
  <si>
    <t>AtomikkPunk</t>
  </si>
  <si>
    <t>Quader</t>
  </si>
  <si>
    <t>Chris ex</t>
  </si>
  <si>
    <t xml:space="preserve">Henning </t>
  </si>
  <si>
    <t>Jodler</t>
  </si>
  <si>
    <t>Fisch</t>
  </si>
  <si>
    <t>Hus</t>
  </si>
  <si>
    <t>Tilman</t>
  </si>
  <si>
    <t>Werner Nord</t>
  </si>
  <si>
    <t>HenningoPlankenschubser</t>
  </si>
  <si>
    <t>Bruncki</t>
  </si>
  <si>
    <t xml:space="preserve">Ylva </t>
  </si>
  <si>
    <t>Nico</t>
  </si>
  <si>
    <t>Jaque_Perdu</t>
  </si>
  <si>
    <t>Maus97</t>
  </si>
  <si>
    <t>Marie A.</t>
  </si>
  <si>
    <t>YoYo</t>
  </si>
  <si>
    <t>Joshua R.</t>
  </si>
  <si>
    <t>HoldsItsBreath</t>
  </si>
  <si>
    <t>Laserschelle</t>
  </si>
  <si>
    <t>Fam Ladron 1910</t>
  </si>
  <si>
    <t>Oldschool</t>
  </si>
  <si>
    <t>OnizukaFCSP</t>
  </si>
  <si>
    <t xml:space="preserve">Michael Jacobsen </t>
  </si>
  <si>
    <t>Dee</t>
  </si>
  <si>
    <t>Tom Kaiser</t>
  </si>
  <si>
    <t>Sempfi</t>
  </si>
  <si>
    <t>supadirk</t>
  </si>
  <si>
    <t>odoppelli</t>
  </si>
  <si>
    <t>St. Pacouli</t>
  </si>
  <si>
    <t>nomis</t>
  </si>
  <si>
    <t>tofu_fcsp_forza</t>
  </si>
  <si>
    <t>Uwe</t>
  </si>
  <si>
    <t>Leo Ese</t>
  </si>
  <si>
    <t>NBQ-Joeh</t>
  </si>
  <si>
    <t>Tipikoops</t>
  </si>
  <si>
    <t xml:space="preserve">linkedeeler </t>
  </si>
  <si>
    <t>Kian1910</t>
  </si>
  <si>
    <t>Large</t>
  </si>
  <si>
    <t>Blauer_Klaus</t>
  </si>
  <si>
    <t>Sterman67</t>
  </si>
  <si>
    <t>Südlicht</t>
  </si>
  <si>
    <t>Suse</t>
  </si>
  <si>
    <t>rasta75</t>
  </si>
  <si>
    <t>Buschi</t>
  </si>
  <si>
    <t>NO PASARAN</t>
  </si>
  <si>
    <t xml:space="preserve">Kalle Sulingen </t>
  </si>
  <si>
    <t xml:space="preserve">Georg Elser </t>
  </si>
  <si>
    <t>W3B</t>
  </si>
  <si>
    <t xml:space="preserve">KK </t>
  </si>
  <si>
    <t>Helmut Gabler</t>
  </si>
  <si>
    <t>jandpunkt</t>
  </si>
  <si>
    <t>Oli Stoffregen</t>
  </si>
  <si>
    <t>Dieter</t>
  </si>
  <si>
    <t>Jelle</t>
  </si>
  <si>
    <t>gelfen</t>
  </si>
  <si>
    <t>Björn Amendt</t>
  </si>
  <si>
    <t>Graue-Mitte</t>
  </si>
  <si>
    <t>Buenos Geiles</t>
  </si>
  <si>
    <t xml:space="preserve">Ralph </t>
  </si>
  <si>
    <t>Tütensuppe</t>
  </si>
  <si>
    <t>Holg</t>
  </si>
  <si>
    <t>Wajin</t>
  </si>
  <si>
    <t>Skotti</t>
  </si>
  <si>
    <t>gö</t>
  </si>
  <si>
    <t>HaansChesini</t>
  </si>
  <si>
    <t>Mameto</t>
  </si>
  <si>
    <t>Jens jensen</t>
  </si>
  <si>
    <t xml:space="preserve">Flo Kreuzbreit </t>
  </si>
  <si>
    <t>EntenhausenBewohner</t>
  </si>
  <si>
    <t>Dave Depri</t>
  </si>
  <si>
    <t xml:space="preserve">Lissy Lustig </t>
  </si>
  <si>
    <t>Alleinerziehen.de</t>
  </si>
  <si>
    <t>Suse Wiese</t>
  </si>
  <si>
    <t>Jack Denyo</t>
  </si>
  <si>
    <t>ntb</t>
  </si>
  <si>
    <t>Elfer</t>
  </si>
  <si>
    <t>MM</t>
  </si>
  <si>
    <t>Meckerecke1954</t>
  </si>
  <si>
    <t>Switters</t>
  </si>
  <si>
    <t>Andreas47918</t>
  </si>
  <si>
    <t>Hennes</t>
  </si>
  <si>
    <t>Okocha</t>
  </si>
  <si>
    <t>Boerni</t>
  </si>
  <si>
    <t xml:space="preserve">Armin </t>
  </si>
  <si>
    <t xml:space="preserve">Brotters </t>
  </si>
  <si>
    <t>Timo T</t>
  </si>
  <si>
    <t>TobiMo</t>
  </si>
  <si>
    <t>arne_c</t>
  </si>
  <si>
    <t>Kiezmax</t>
  </si>
  <si>
    <t>Corvi</t>
  </si>
  <si>
    <t>wieeinverkehrsunfall</t>
  </si>
  <si>
    <t>Dominiklapolice</t>
  </si>
  <si>
    <t>Paulino</t>
  </si>
  <si>
    <t xml:space="preserve">Arnaldo Pomodorino </t>
  </si>
  <si>
    <t>Deniz</t>
  </si>
  <si>
    <t>Stefan Jansen</t>
  </si>
  <si>
    <t>Desaster</t>
  </si>
  <si>
    <t>Papü</t>
  </si>
  <si>
    <t>SilverSurger</t>
  </si>
  <si>
    <t xml:space="preserve">Trinity </t>
  </si>
  <si>
    <t>Yvowi</t>
  </si>
  <si>
    <t>AndreasW</t>
  </si>
  <si>
    <t>Dani</t>
  </si>
  <si>
    <t xml:space="preserve">Sven68 </t>
  </si>
  <si>
    <t>Humppaboy</t>
  </si>
  <si>
    <t>JoHinck</t>
  </si>
  <si>
    <t>Kallesong</t>
  </si>
  <si>
    <t xml:space="preserve">Wrestlingfan Thorsten </t>
  </si>
  <si>
    <t>DaleCooper1910</t>
  </si>
  <si>
    <t>Frosch</t>
  </si>
  <si>
    <t>ModefanGG</t>
  </si>
  <si>
    <t>Ediswar</t>
  </si>
  <si>
    <t>Alexander SP</t>
  </si>
  <si>
    <t>Neckarpirat</t>
  </si>
  <si>
    <t>Vlou</t>
  </si>
  <si>
    <t>LordMarv</t>
  </si>
  <si>
    <t>Zippe</t>
  </si>
  <si>
    <t xml:space="preserve">Björni B. </t>
  </si>
  <si>
    <t xml:space="preserve">René </t>
  </si>
  <si>
    <t>Anchella</t>
  </si>
  <si>
    <t>StepPauli</t>
  </si>
  <si>
    <t>Woody</t>
  </si>
  <si>
    <t>Kalterkaffee81</t>
  </si>
  <si>
    <t>Sebastian7988</t>
  </si>
  <si>
    <t>TimW</t>
  </si>
  <si>
    <t>ronny</t>
  </si>
  <si>
    <t>Eiderdorf</t>
  </si>
  <si>
    <t>Hätteklappenkönnen jr</t>
  </si>
  <si>
    <t>Zweibierbitte</t>
  </si>
  <si>
    <t>Kiezperformance</t>
  </si>
  <si>
    <t>Olphin</t>
  </si>
  <si>
    <t>Mittellinie 1910</t>
  </si>
  <si>
    <t>Sam Tracey</t>
  </si>
  <si>
    <t>Nonarnd</t>
  </si>
  <si>
    <t>Ferdi</t>
  </si>
  <si>
    <t>Ebbe</t>
  </si>
  <si>
    <t>MitchOnFire</t>
  </si>
  <si>
    <t>Radikalic</t>
  </si>
  <si>
    <t>Michi1506</t>
  </si>
  <si>
    <t>JFP</t>
  </si>
  <si>
    <t>Marco von CNSP</t>
  </si>
  <si>
    <t>Smäxx</t>
  </si>
  <si>
    <t>che</t>
  </si>
  <si>
    <t>Birger</t>
  </si>
  <si>
    <t>Lagarapata</t>
  </si>
  <si>
    <t>Aux Paletti Ecki</t>
  </si>
  <si>
    <t>Norweger</t>
  </si>
  <si>
    <t>The Iceman</t>
  </si>
  <si>
    <t>Papageier</t>
  </si>
  <si>
    <t>Kloppi</t>
  </si>
  <si>
    <t>Alex Deadbeat</t>
  </si>
  <si>
    <t xml:space="preserve">Elvin </t>
  </si>
  <si>
    <t>NL4</t>
  </si>
  <si>
    <t>TiagoB79</t>
  </si>
  <si>
    <t>Dirk1910</t>
  </si>
  <si>
    <t>Alles wird Gut</t>
  </si>
  <si>
    <t>Helge162</t>
  </si>
  <si>
    <t>Woodpecket</t>
  </si>
  <si>
    <t>Crazy Axel</t>
  </si>
  <si>
    <t>Piet1910</t>
  </si>
  <si>
    <t>Acido</t>
  </si>
  <si>
    <t>Staup Wedel</t>
  </si>
  <si>
    <t>ApoTheke</t>
  </si>
  <si>
    <t>Gregor</t>
  </si>
  <si>
    <t>ThePigMustDie</t>
  </si>
  <si>
    <t>sebi</t>
  </si>
  <si>
    <t>Haary LFCSP</t>
  </si>
  <si>
    <t>Lutz</t>
  </si>
  <si>
    <t>Gomero</t>
  </si>
  <si>
    <t>Matetrinker161</t>
  </si>
  <si>
    <t xml:space="preserve">Mats </t>
  </si>
  <si>
    <t>Klaas</t>
  </si>
  <si>
    <t>Jul</t>
  </si>
  <si>
    <t>Tuba-Forza</t>
  </si>
  <si>
    <t>Borschi_1910</t>
  </si>
  <si>
    <t>Jotbo</t>
  </si>
  <si>
    <t>Wolle</t>
  </si>
  <si>
    <t>Croquetgod</t>
  </si>
  <si>
    <t>Heermjoe</t>
  </si>
  <si>
    <t>Luisa</t>
  </si>
  <si>
    <t>Fjord</t>
  </si>
  <si>
    <t>Henk Nordkurve</t>
  </si>
  <si>
    <t>karo4tel</t>
  </si>
  <si>
    <t xml:space="preserve">μαύρος </t>
  </si>
  <si>
    <t>Matze 61</t>
  </si>
  <si>
    <t>Browny</t>
  </si>
  <si>
    <t>Pauli Joni</t>
  </si>
  <si>
    <t>NickLohmann</t>
  </si>
  <si>
    <t>RitzkaLimmer21</t>
  </si>
  <si>
    <t>Buchi79</t>
  </si>
  <si>
    <t>Darkplutti</t>
  </si>
  <si>
    <t>Danelfußballgott</t>
  </si>
  <si>
    <t>Felix E.</t>
  </si>
  <si>
    <t>Sebel (von Schatties Neunzehn Zähne)</t>
  </si>
  <si>
    <t>Leni</t>
  </si>
  <si>
    <t xml:space="preserve">MainKiez </t>
  </si>
  <si>
    <t>Junior</t>
  </si>
  <si>
    <t>Kiesel</t>
  </si>
  <si>
    <t>SPF</t>
  </si>
  <si>
    <t>Cognos</t>
  </si>
  <si>
    <t>Geschäftsführer Sport</t>
  </si>
  <si>
    <t>Hamburger_Südem</t>
  </si>
  <si>
    <t>Lazy Womsen</t>
  </si>
  <si>
    <t>r2d2</t>
  </si>
  <si>
    <t>topietz</t>
  </si>
  <si>
    <t>Fatrabbit</t>
  </si>
  <si>
    <t>Aux-Arne</t>
  </si>
  <si>
    <t>Paul von Mühlendahl</t>
  </si>
  <si>
    <t>Pede</t>
  </si>
  <si>
    <t>Nickname</t>
  </si>
  <si>
    <t>Mammut</t>
  </si>
  <si>
    <t>Kaschi</t>
  </si>
  <si>
    <t>Zandi1910</t>
  </si>
  <si>
    <t>Pauliprofetisch</t>
  </si>
  <si>
    <t>Marcel S.</t>
  </si>
  <si>
    <t>Wolff</t>
  </si>
  <si>
    <t>Arturo</t>
  </si>
  <si>
    <t>Joe B</t>
  </si>
  <si>
    <t>Ewald</t>
  </si>
  <si>
    <t>5K03</t>
  </si>
  <si>
    <t>Domi Dobb</t>
  </si>
  <si>
    <t>Radieschen</t>
  </si>
  <si>
    <t>Tisa</t>
  </si>
  <si>
    <t>FCSPanalytics</t>
  </si>
  <si>
    <t>Linus Bedo</t>
  </si>
  <si>
    <t>Stephan B.</t>
  </si>
  <si>
    <t>Lasse1910</t>
  </si>
  <si>
    <t>Ivobraunweiß</t>
  </si>
  <si>
    <t>.Ben</t>
  </si>
  <si>
    <t xml:space="preserve">ArneGrieskram </t>
  </si>
  <si>
    <t xml:space="preserve">Nippes </t>
  </si>
  <si>
    <t>Peter</t>
  </si>
  <si>
    <t>El Tucán</t>
  </si>
  <si>
    <t>Benni</t>
  </si>
  <si>
    <t>Freibeuter 1910</t>
  </si>
  <si>
    <t>maltejanosch</t>
  </si>
  <si>
    <t>Jürgen aus der Schweiz</t>
  </si>
  <si>
    <t>Eisenuller</t>
  </si>
  <si>
    <t xml:space="preserve">Ante Budemir </t>
  </si>
  <si>
    <t>Happy-Roger</t>
  </si>
  <si>
    <t>Ulf</t>
  </si>
  <si>
    <t>Finiesta</t>
  </si>
  <si>
    <t>Hans W. Metzger</t>
  </si>
  <si>
    <t>Filippa</t>
  </si>
  <si>
    <t>Kliemsche</t>
  </si>
  <si>
    <t>MTS</t>
  </si>
  <si>
    <t>jankli1910</t>
  </si>
  <si>
    <t>Jonas M</t>
  </si>
  <si>
    <t>Ante Budimir</t>
  </si>
  <si>
    <t>Janine R</t>
  </si>
  <si>
    <t>Aquinto</t>
  </si>
  <si>
    <t>Sven Waterstradt</t>
  </si>
  <si>
    <t>Faouzi</t>
  </si>
  <si>
    <t>ToongaiElTsunami</t>
  </si>
  <si>
    <t>Pold</t>
  </si>
  <si>
    <t>Emil K</t>
  </si>
  <si>
    <t>Rainer P.</t>
  </si>
  <si>
    <t>PDW</t>
  </si>
  <si>
    <t>Arnold Hau</t>
  </si>
  <si>
    <t>Pöllermann</t>
  </si>
  <si>
    <t>BlackGonzo</t>
  </si>
  <si>
    <t>Janvan</t>
  </si>
  <si>
    <t>Prakti</t>
  </si>
  <si>
    <t>SchießeinTor</t>
  </si>
  <si>
    <t>coricelesti</t>
  </si>
  <si>
    <t>JanMM</t>
  </si>
  <si>
    <t>giona</t>
  </si>
  <si>
    <t>sten</t>
  </si>
  <si>
    <t>Calle666</t>
  </si>
  <si>
    <t>mbhh_FCSP</t>
  </si>
  <si>
    <t>Thorwaldt1910</t>
  </si>
  <si>
    <t xml:space="preserve">Frank Rock </t>
  </si>
  <si>
    <t>Klaus_Trophob</t>
  </si>
  <si>
    <t>Ahne Nix Böses</t>
  </si>
  <si>
    <t>Julietta</t>
  </si>
  <si>
    <t>LennoX</t>
  </si>
  <si>
    <t>Voxy</t>
  </si>
  <si>
    <t>Paulizebra</t>
  </si>
  <si>
    <t>Sao Paulo</t>
  </si>
  <si>
    <t>Gegengerade</t>
  </si>
  <si>
    <t>Hölzchen</t>
  </si>
  <si>
    <t>PaulK</t>
  </si>
  <si>
    <t>Felix KPSP</t>
  </si>
  <si>
    <t>Heini</t>
  </si>
  <si>
    <t>Dag</t>
  </si>
  <si>
    <t>MarkSeveral</t>
  </si>
  <si>
    <t>combat0r</t>
  </si>
  <si>
    <t>Tennis</t>
  </si>
  <si>
    <t>Janne1506</t>
  </si>
  <si>
    <t>Sensiego</t>
  </si>
  <si>
    <t xml:space="preserve">Krillinho </t>
  </si>
  <si>
    <t>Johannes Biehl</t>
  </si>
  <si>
    <t xml:space="preserve">Tiesi </t>
  </si>
  <si>
    <t>devianz13</t>
  </si>
  <si>
    <t>Daniel_FCSP</t>
  </si>
  <si>
    <t>Goolke</t>
  </si>
  <si>
    <t>André Bâbord</t>
  </si>
  <si>
    <t>linse</t>
  </si>
  <si>
    <t>HP</t>
  </si>
  <si>
    <t>DeD79</t>
  </si>
  <si>
    <t>Volker</t>
  </si>
  <si>
    <t>Pascal</t>
  </si>
  <si>
    <t>phil.i.am</t>
  </si>
  <si>
    <t>okjoerg</t>
  </si>
  <si>
    <t>Rick</t>
  </si>
  <si>
    <t>Ulli</t>
  </si>
  <si>
    <t>Jussi02</t>
  </si>
  <si>
    <t>Cantona1125</t>
  </si>
  <si>
    <t>Todde</t>
  </si>
  <si>
    <t>nrbensch</t>
  </si>
  <si>
    <t>Tenerife</t>
  </si>
  <si>
    <t>Jo Harder</t>
  </si>
  <si>
    <t>Holzfuss89</t>
  </si>
  <si>
    <t>Ullman</t>
  </si>
  <si>
    <t>Dingdong08</t>
  </si>
  <si>
    <t>Benman</t>
  </si>
  <si>
    <t>MaxSLunatic</t>
  </si>
  <si>
    <t>USP20459</t>
  </si>
  <si>
    <t>Krid</t>
  </si>
  <si>
    <t>MiBusse</t>
  </si>
  <si>
    <t>Bio Kirk</t>
  </si>
  <si>
    <t>Hano H.</t>
  </si>
  <si>
    <t xml:space="preserve">Ahoi </t>
  </si>
  <si>
    <t>K.</t>
  </si>
  <si>
    <t>Mr. Bad Guy</t>
  </si>
  <si>
    <t>Overall</t>
  </si>
  <si>
    <t xml:space="preserve">Hannes </t>
  </si>
  <si>
    <t>Radikaloptimist</t>
  </si>
  <si>
    <t>NicoM</t>
  </si>
  <si>
    <t>Kfhome</t>
  </si>
  <si>
    <t>Bernhardsz</t>
  </si>
  <si>
    <t>Pauli-Kamel</t>
  </si>
  <si>
    <t>wrstbhvr</t>
  </si>
  <si>
    <t>jj1910</t>
  </si>
  <si>
    <t>Kirmes</t>
  </si>
  <si>
    <t>crux</t>
  </si>
  <si>
    <t>St. Auder</t>
  </si>
  <si>
    <t>Henk Veerman</t>
  </si>
  <si>
    <t>Johannes B.</t>
  </si>
  <si>
    <t>Dankmaster</t>
  </si>
  <si>
    <t>11erCPS</t>
  </si>
  <si>
    <t>Michael KF</t>
  </si>
  <si>
    <t>Freddy</t>
  </si>
  <si>
    <t>Schmolzen</t>
  </si>
  <si>
    <t>Hossa77</t>
  </si>
  <si>
    <t>kleinertod</t>
  </si>
  <si>
    <t>El Capitano</t>
  </si>
  <si>
    <t>Larry</t>
  </si>
  <si>
    <t>Mihe</t>
  </si>
  <si>
    <t>Pollux</t>
  </si>
  <si>
    <t>mavarian</t>
  </si>
  <si>
    <t>Srgno</t>
  </si>
  <si>
    <t xml:space="preserve">WolfT </t>
  </si>
  <si>
    <t>Angela</t>
  </si>
  <si>
    <t>OMA Birgit</t>
  </si>
  <si>
    <t>Connewitz_Nord</t>
  </si>
  <si>
    <t>Marty</t>
  </si>
  <si>
    <t>Finn</t>
  </si>
  <si>
    <t>Crackosterhase</t>
  </si>
  <si>
    <t>André aus W</t>
  </si>
  <si>
    <t xml:space="preserve">Tom K. </t>
  </si>
  <si>
    <t xml:space="preserve">ulheihei </t>
  </si>
  <si>
    <t xml:space="preserve">Fuksi </t>
  </si>
  <si>
    <t>Vincent</t>
  </si>
  <si>
    <t>WolfgangX</t>
  </si>
  <si>
    <t>raggyyy</t>
  </si>
  <si>
    <t>Raffe</t>
  </si>
  <si>
    <t>Thea</t>
  </si>
  <si>
    <t>Maggi</t>
  </si>
  <si>
    <t>HerrMeyer</t>
  </si>
  <si>
    <t>Barbix</t>
  </si>
  <si>
    <t>Hyaene FC</t>
  </si>
  <si>
    <t>CharlyFCSP</t>
  </si>
  <si>
    <t xml:space="preserve">Claudio </t>
  </si>
  <si>
    <t>Modefans Sankt Pauli</t>
  </si>
  <si>
    <t>tomtom</t>
  </si>
  <si>
    <t>Karin Rosthaar</t>
  </si>
  <si>
    <t>Gaby1910</t>
  </si>
  <si>
    <t>Fischhalle</t>
  </si>
  <si>
    <t>Miro</t>
  </si>
  <si>
    <t>Hacki</t>
  </si>
  <si>
    <t>Drillerfan</t>
  </si>
  <si>
    <t>Jensmanno</t>
  </si>
  <si>
    <t>Vistula</t>
  </si>
  <si>
    <t>Kloeppo</t>
  </si>
  <si>
    <t>Fif</t>
  </si>
  <si>
    <t>Scout</t>
  </si>
  <si>
    <t>Sorgi</t>
  </si>
  <si>
    <t>Ravinok</t>
  </si>
  <si>
    <t>Dirk P.</t>
  </si>
  <si>
    <t>Kaer</t>
  </si>
  <si>
    <t>Thoer</t>
  </si>
  <si>
    <t>Dose</t>
  </si>
  <si>
    <t xml:space="preserve">Vinnie Jones </t>
  </si>
  <si>
    <t>Spunk</t>
  </si>
  <si>
    <t>Axel</t>
  </si>
  <si>
    <t>Paul und Ina</t>
  </si>
  <si>
    <t>Rutschi</t>
  </si>
  <si>
    <t>Camazotz</t>
  </si>
  <si>
    <t>20 Zloty</t>
  </si>
  <si>
    <t>Peter Adam</t>
  </si>
  <si>
    <t>20359</t>
  </si>
  <si>
    <t>zechi</t>
  </si>
  <si>
    <t>Limmi1910</t>
  </si>
  <si>
    <t>BarmbekerJung</t>
  </si>
  <si>
    <t>Tietze</t>
  </si>
  <si>
    <t>Michi H.</t>
  </si>
  <si>
    <t>C-laus</t>
  </si>
  <si>
    <t>Dorfdödel</t>
  </si>
  <si>
    <t>Peer-Arne</t>
  </si>
  <si>
    <t>Lary 1910</t>
  </si>
  <si>
    <t>Stephus</t>
  </si>
  <si>
    <t>ingotee</t>
  </si>
  <si>
    <t>VP Millerntor</t>
  </si>
  <si>
    <t>Snoke</t>
  </si>
  <si>
    <t>Tobi1910</t>
  </si>
  <si>
    <t>Katana1910</t>
  </si>
  <si>
    <t>Marcus T.</t>
  </si>
  <si>
    <t>Jan H</t>
  </si>
  <si>
    <t>Birthe</t>
  </si>
  <si>
    <t>CasaGabi1910</t>
  </si>
  <si>
    <t>froschfutura</t>
  </si>
  <si>
    <t>Helge161</t>
  </si>
  <si>
    <t>Kuddi67</t>
  </si>
  <si>
    <t>Le Jardinier</t>
  </si>
  <si>
    <t xml:space="preserve">Enno1910 </t>
  </si>
  <si>
    <t>Monica</t>
  </si>
  <si>
    <t>Janpue</t>
  </si>
  <si>
    <t>Mqxexe</t>
  </si>
  <si>
    <t>Pratschi</t>
  </si>
  <si>
    <t>foofighter75</t>
  </si>
  <si>
    <t>Eddie Scumball</t>
  </si>
  <si>
    <t>Revsomol</t>
  </si>
  <si>
    <t>Halli</t>
  </si>
  <si>
    <t>Beachboulette</t>
  </si>
  <si>
    <t>Cptkaese</t>
  </si>
  <si>
    <t>Seelix</t>
  </si>
  <si>
    <t>Comandante I.</t>
  </si>
  <si>
    <t>Moriarty</t>
  </si>
  <si>
    <t>Aglio e Ollio</t>
  </si>
  <si>
    <t>DerhatjakeineAhnung</t>
  </si>
  <si>
    <t>OleohneKohle</t>
  </si>
  <si>
    <t>Eau Justine</t>
  </si>
  <si>
    <t>Andreas65</t>
  </si>
  <si>
    <t>Omier</t>
  </si>
  <si>
    <t>genua</t>
  </si>
  <si>
    <t xml:space="preserve">Coco </t>
  </si>
  <si>
    <t>Maik Krue</t>
  </si>
  <si>
    <t xml:space="preserve">Lnnrd37 </t>
  </si>
  <si>
    <t xml:space="preserve">Rokko </t>
  </si>
  <si>
    <t>SanktPaula</t>
  </si>
  <si>
    <t>Joona</t>
  </si>
  <si>
    <t>spulf66</t>
  </si>
  <si>
    <t>Zabel</t>
  </si>
  <si>
    <t>EinerVonVielen</t>
  </si>
  <si>
    <t xml:space="preserve">Thorsten Aegidienberg </t>
  </si>
  <si>
    <t>Karacho</t>
  </si>
  <si>
    <t>Tim MillernTon</t>
  </si>
  <si>
    <t>Holly20359</t>
  </si>
  <si>
    <t>P.W.</t>
  </si>
  <si>
    <t>Oida, Digga!</t>
  </si>
  <si>
    <t>werdernullpaulidrei</t>
  </si>
  <si>
    <t>Djk079</t>
  </si>
  <si>
    <t>Matteo</t>
  </si>
  <si>
    <t>Spalte1</t>
  </si>
  <si>
    <t>P1</t>
  </si>
  <si>
    <t>LÖSUNG</t>
  </si>
  <si>
    <t>Spalte2</t>
  </si>
  <si>
    <t>Spalte3</t>
  </si>
  <si>
    <t>Spalte4</t>
  </si>
  <si>
    <t>Spalte5</t>
  </si>
  <si>
    <t>Spalte6</t>
  </si>
  <si>
    <t>Spalte52</t>
  </si>
  <si>
    <t>Spalte53</t>
  </si>
  <si>
    <t>Spalte7</t>
  </si>
  <si>
    <t>Spalte8</t>
  </si>
  <si>
    <t>Spalte9</t>
  </si>
  <si>
    <t>Spalte10</t>
  </si>
  <si>
    <t>Spalte92</t>
  </si>
  <si>
    <t>Spalte93</t>
  </si>
  <si>
    <t>Spalte94</t>
  </si>
  <si>
    <t>Spalte11</t>
  </si>
  <si>
    <t>Spalte12</t>
  </si>
  <si>
    <t>Gesamt</t>
  </si>
  <si>
    <t>Spalte13</t>
  </si>
  <si>
    <t>Spalte14</t>
  </si>
  <si>
    <t>Spalte15</t>
  </si>
  <si>
    <t>Spalte16</t>
  </si>
  <si>
    <t>Spalte17</t>
  </si>
  <si>
    <t>Spalte162</t>
  </si>
  <si>
    <t>Spalte18</t>
  </si>
  <si>
    <t>Alex Compu</t>
  </si>
  <si>
    <t>Alex R.</t>
  </si>
  <si>
    <t>Alex Br.</t>
  </si>
  <si>
    <t>AlexBo</t>
  </si>
  <si>
    <t>André G</t>
  </si>
  <si>
    <t>Andreas  H</t>
  </si>
  <si>
    <t>Ben J.</t>
  </si>
  <si>
    <t>Billy W.</t>
  </si>
  <si>
    <t>Bjarne T.</t>
  </si>
  <si>
    <t>Björn A.</t>
  </si>
  <si>
    <t>Björn H.</t>
  </si>
  <si>
    <t>Chris M.</t>
  </si>
  <si>
    <t>Christoph M.</t>
  </si>
  <si>
    <t>Christoph S.</t>
  </si>
  <si>
    <t xml:space="preserve">Cl.audio </t>
  </si>
  <si>
    <t>Daniel T.</t>
  </si>
  <si>
    <t>Daniel N.</t>
  </si>
  <si>
    <t>Dennis V.</t>
  </si>
  <si>
    <t>Dennis L.</t>
  </si>
  <si>
    <t>Dirk S.</t>
  </si>
  <si>
    <t>Dirk F.</t>
  </si>
  <si>
    <t>Fauli (gmx)</t>
  </si>
  <si>
    <t>Fauli (aol)</t>
  </si>
  <si>
    <t>Felix B.</t>
  </si>
  <si>
    <t>Felix (posteo)</t>
  </si>
  <si>
    <t>Frank L.</t>
  </si>
  <si>
    <t>Ingo W</t>
  </si>
  <si>
    <t>Ingo B</t>
  </si>
  <si>
    <t>Jakob D</t>
  </si>
  <si>
    <t>Jannik M.</t>
  </si>
  <si>
    <t>Jens B.</t>
  </si>
  <si>
    <t>Joseph L.</t>
  </si>
  <si>
    <t>Lars H.</t>
  </si>
  <si>
    <t>Lars W.</t>
  </si>
  <si>
    <t>Lars P.</t>
  </si>
  <si>
    <t>Luca T</t>
  </si>
  <si>
    <t>Luca (web)</t>
  </si>
  <si>
    <t>Marc R.</t>
  </si>
  <si>
    <t>Marc (web)</t>
  </si>
  <si>
    <t>Marc (gmail)</t>
  </si>
  <si>
    <t>Marcel F.</t>
  </si>
  <si>
    <t>Marco W.</t>
  </si>
  <si>
    <t>Marcus F.</t>
  </si>
  <si>
    <t>Martin S.</t>
  </si>
  <si>
    <t>Matti H.</t>
  </si>
  <si>
    <t>Matze P</t>
  </si>
  <si>
    <t>Matze (ai)</t>
  </si>
  <si>
    <t>Matze (siku)</t>
  </si>
  <si>
    <t>Micha B</t>
  </si>
  <si>
    <t>Moritz W.</t>
  </si>
  <si>
    <t>Moritz O.</t>
  </si>
  <si>
    <t>Patrick R</t>
  </si>
  <si>
    <t>Patrick (bu-ha)</t>
  </si>
  <si>
    <t>Paul G.</t>
  </si>
  <si>
    <t>Paul F.</t>
  </si>
  <si>
    <t>Paul P.</t>
  </si>
  <si>
    <t>Pete (web)</t>
  </si>
  <si>
    <t>Pete (t-online)</t>
  </si>
  <si>
    <t>Stefan N.</t>
  </si>
  <si>
    <t>Stefan S.</t>
  </si>
  <si>
    <t>Thomas L.</t>
  </si>
  <si>
    <t>Thomas B.</t>
  </si>
  <si>
    <t>till b.</t>
  </si>
  <si>
    <t>Till L.</t>
  </si>
  <si>
    <t>Tom B.</t>
  </si>
  <si>
    <t>Tom (kicker)</t>
  </si>
  <si>
    <t>Tommy N.</t>
  </si>
  <si>
    <t>Tommy  B.</t>
  </si>
  <si>
    <t>Wolf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</si>
</sst>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quotePrefix="1"/>
    <xf numFmtId="0" fontId="1" fillId="0" borderId="0" xfId="0" applyFont="1"/>
    <xf numFmtId="0" fontId="1" fillId="2" borderId="0" xfId="0" applyFont="1" applyFill="1"/>
    <xf numFmtId="0" fontId="1" fillId="2" borderId="0" xfId="0" quotePrefix="1" applyFont="1" applyFill="1"/>
    <xf numFmtId="0" fontId="1" fillId="3" borderId="0" xfId="0" applyFont="1" applyFill="1"/>
    <xf numFmtId="0" fontId="1" fillId="3" borderId="0" xfId="0" quotePrefix="1" applyFont="1" applyFill="1"/>
    <xf numFmtId="0" fontId="0" fillId="3" borderId="0" xfId="0" applyFill="1"/>
  </cellXfs>
  <cellStyles count="1">
    <cellStyle name="Standard" xfId="0" builtinId="0"/>
  </cellStyles>
  <dxfs count="50">
    <dxf>
      <font>
        <b/>
      </font>
      <numFmt numFmtId="0" formatCode="General"/>
      <fill>
        <patternFill patternType="solid">
          <fgColor indexed="64"/>
          <bgColor theme="9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</dxf>
    <dxf>
      <numFmt numFmtId="0" formatCode="General"/>
    </dxf>
    <dxf>
      <font>
        <b/>
      </font>
      <numFmt numFmtId="0" formatCode="General"/>
      <fill>
        <patternFill patternType="solid">
          <fgColor indexed="64"/>
          <bgColor theme="9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</dxf>
    <dxf>
      <numFmt numFmtId="0" formatCode="General"/>
    </dxf>
    <dxf>
      <font>
        <b/>
      </font>
      <numFmt numFmtId="0" formatCode="General"/>
      <fill>
        <patternFill patternType="solid">
          <fgColor indexed="64"/>
          <bgColor theme="9" tint="0.59999389629810485"/>
        </patternFill>
      </fill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</font>
      <numFmt numFmtId="0" formatCode="General"/>
      <fill>
        <patternFill patternType="solid">
          <fgColor indexed="64"/>
          <bgColor theme="9"/>
        </patternFill>
      </fill>
    </dxf>
    <dxf>
      <font>
        <b/>
      </font>
      <numFmt numFmtId="0" formatCode="General"/>
      <fill>
        <patternFill patternType="solid">
          <fgColor indexed="64"/>
          <bgColor theme="9" tint="0.59999389629810485"/>
        </patternFill>
      </fill>
    </dxf>
    <dxf>
      <numFmt numFmtId="0" formatCode="General"/>
    </dxf>
    <dxf>
      <font>
        <b/>
      </font>
      <numFmt numFmtId="0" formatCode="General"/>
      <fill>
        <patternFill patternType="solid">
          <fgColor indexed="64"/>
          <bgColor theme="9" tint="0.59999389629810485"/>
        </patternFill>
      </fill>
    </dxf>
    <dxf>
      <numFmt numFmtId="0" formatCode="General"/>
    </dxf>
    <dxf>
      <font>
        <b/>
      </font>
      <numFmt numFmtId="0" formatCode="General"/>
      <fill>
        <patternFill patternType="solid">
          <fgColor indexed="64"/>
          <bgColor theme="9" tint="0.59999389629810485"/>
        </patternFill>
      </fill>
    </dxf>
    <dxf>
      <numFmt numFmtId="0" formatCode="General"/>
    </dxf>
    <dxf>
      <font>
        <b/>
      </font>
      <numFmt numFmtId="0" formatCode="General"/>
      <fill>
        <patternFill patternType="solid">
          <fgColor indexed="64"/>
          <bgColor theme="9" tint="0.59999389629810485"/>
        </patternFill>
      </fill>
    </dxf>
    <dxf>
      <font>
        <b/>
      </font>
      <numFmt numFmtId="0" formatCode="General"/>
      <fill>
        <patternFill patternType="solid">
          <fgColor indexed="64"/>
          <bgColor theme="9" tint="0.59999389629810485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</font>
      <numFmt numFmtId="0" formatCode="General"/>
      <fill>
        <patternFill patternType="solid">
          <fgColor indexed="64"/>
          <bgColor theme="9" tint="0.59999389629810485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</font>
      <fill>
        <patternFill patternType="solid">
          <fgColor indexed="64"/>
          <bgColor theme="9" tint="0.59999389629810485"/>
        </patternFill>
      </fill>
    </dxf>
    <dxf>
      <numFmt numFmtId="0" formatCode="General"/>
    </dxf>
    <dxf>
      <font>
        <b/>
      </font>
      <fill>
        <patternFill patternType="solid">
          <fgColor indexed="64"/>
          <bgColor theme="9" tint="0.59999389629810485"/>
        </patternFill>
      </fill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M896" totalsRowShown="0">
  <autoFilter ref="A1:AM896" xr:uid="{00000000-0009-0000-0100-000001000000}"/>
  <sortState xmlns:xlrd2="http://schemas.microsoft.com/office/spreadsheetml/2017/richdata2" ref="A2:AM896">
    <sortCondition descending="1" ref="AM2:AM896"/>
  </sortState>
  <tableColumns count="39">
    <tableColumn id="1" xr3:uid="{00000000-0010-0000-0000-000001000000}" name="ID" dataDxfId="49"/>
    <tableColumn id="7" xr3:uid="{00000000-0010-0000-0000-000007000000}" name="selbst gewählter Name (wird bei der Auswertung öffentlich angezeigt)" dataDxfId="48"/>
    <tableColumn id="9" xr3:uid="{00000000-0010-0000-0000-000009000000}" name="Auf welchem Platz landet der FC St. Pauli in der 1. Bundesliga 2025/26?" dataDxfId="47"/>
    <tableColumn id="2" xr3:uid="{2206CFD7-D8E5-43B0-B96E-639C6A6CA884}" name="P1" dataDxfId="46"/>
    <tableColumn id="10" xr3:uid="{00000000-0010-0000-0000-00000A000000}" name="Wer wird Deutscher Meister? (Nein, dies ist kein Songtext...)" dataDxfId="45"/>
    <tableColumn id="3" xr3:uid="{50EDA393-0350-4814-A433-2127C20C892B}" name="Spalte1" dataDxfId="44"/>
    <tableColumn id="11" xr3:uid="{00000000-0010-0000-0000-00000B000000}" name="Wer landet auf den Plätzen 1-4 (Champions League, Reihenfolge egal) " dataDxfId="43"/>
    <tableColumn id="6" xr3:uid="{773BE131-8662-471B-A7A2-D10C0CF1D165}" name="Spalte2"/>
    <tableColumn id="5" xr3:uid="{8567E248-DB48-46EA-8492-3CFCF91DADE6}" name="Spalte3"/>
    <tableColumn id="4" xr3:uid="{19A29A77-9357-4A45-BB42-391B163C36FF}" name="Spalte4"/>
    <tableColumn id="30" xr3:uid="{E5BA8FA9-028A-4524-B301-0A0C11B643D8}" name="Spalte5" dataDxfId="42">
      <calculatedColumnFormula>COUNTIF($G2:$J2,"FC Bayern München")</calculatedColumnFormula>
    </tableColumn>
    <tableColumn id="33" xr3:uid="{1A895DD5-DE44-45C2-8C53-AE6E1516B94B}" name="Spalte53" dataDxfId="41">
      <calculatedColumnFormula>COUNTIF($G2:$J2,"Borussia Dortmund")</calculatedColumnFormula>
    </tableColumn>
    <tableColumn id="32" xr3:uid="{EE582843-43D6-4DB7-93D9-D960C4551DB3}" name="Spalte52" dataDxfId="40">
      <calculatedColumnFormula>COUNTIF($G2:$J2,"RaBa Leipzig")</calculatedColumnFormula>
    </tableColumn>
    <tableColumn id="31" xr3:uid="{44BD3A23-F2EB-4A1E-9010-49238598AEC4}" name="Spalte6" dataDxfId="39">
      <calculatedColumnFormula>COUNTIF($G2:$J2,"VfB Stuttgart")</calculatedColumnFormula>
    </tableColumn>
    <tableColumn id="34" xr3:uid="{632F2F69-2ED7-43FB-98B2-C1F4C970EB9E}" name="Spalte7" dataDxfId="38">
      <calculatedColumnFormula>SUM(Table1[[#This Row],[Spalte5]:[Spalte6]])*5</calculatedColumnFormula>
    </tableColumn>
    <tableColumn id="12" xr3:uid="{00000000-0010-0000-0000-00000C000000}" name="Die letzten drei Plätze in der Tabelle belegen am Saisonende... (Reihenfolge egal)" dataDxfId="37"/>
    <tableColumn id="37" xr3:uid="{18E0521A-48F6-4EB4-AC33-24EA7CDD373D}" name="Spalte8"/>
    <tableColumn id="36" xr3:uid="{449700DA-86C9-4004-B7F2-622C65E6ED38}" name="Spalte9"/>
    <tableColumn id="41" xr3:uid="{36BECD2A-6E12-477A-A201-A5A4EF5DFC97}" name="Spalte94" dataDxfId="36">
      <calculatedColumnFormula>COUNTIF($P2:$R2,"VfL Wolfsburg")</calculatedColumnFormula>
    </tableColumn>
    <tableColumn id="40" xr3:uid="{2246F73D-CD16-401B-A9FB-5B383CD91E1C}" name="Spalte93" dataDxfId="35">
      <calculatedColumnFormula>COUNTIF($P2:$R2,"1. FC Heidenheim")</calculatedColumnFormula>
    </tableColumn>
    <tableColumn id="39" xr3:uid="{FFDA8361-96A9-4D5D-A26E-4CF80D17D908}" name="Spalte92" dataDxfId="34">
      <calculatedColumnFormula>COUNTIF($P2:$R2,"FC St. Pauli")</calculatedColumnFormula>
    </tableColumn>
    <tableColumn id="38" xr3:uid="{99A60997-385E-44E5-B9D4-5B5C5B3F5EA4}" name="Spalte10" dataDxfId="33">
      <calculatedColumnFormula>SUM(Table1[[#This Row],[Spalte94]:[Spalte92]])*5</calculatedColumnFormula>
    </tableColumn>
    <tableColumn id="13" xr3:uid="{00000000-0010-0000-0000-00000D000000}" name="Die erste Trainerentlassung gibt es bei..." dataDxfId="8"/>
    <tableColumn id="42" xr3:uid="{020FF5C3-8D18-441F-B74E-B7B0BFBAC197}" name="Spalte11" dataDxfId="6">
      <calculatedColumnFormula>(COUNTIF($W2:$W2,"Bayer 04 Leverkusen"))*5</calculatedColumnFormula>
    </tableColumn>
    <tableColumn id="16" xr3:uid="{00000000-0010-0000-0000-000010000000}" name="Welcher Spieler erzielt die meisten Tore für den FCSP (nur Liga)?" dataDxfId="7"/>
    <tableColumn id="44" xr3:uid="{0BA0C45E-AFC5-466A-95FA-2EB7A2CF93FD}" name="Spalte12" dataDxfId="32">
      <calculatedColumnFormula>(COUNTIF($Y2:$Y2,"Danel Sinani"))*5</calculatedColumnFormula>
    </tableColumn>
    <tableColumn id="17" xr3:uid="{00000000-0010-0000-0000-000011000000}" name="Nach drei Spieltagen haben wir..." dataDxfId="31"/>
    <tableColumn id="45" xr3:uid="{CD2A749B-5A35-4946-9602-9157C0D19D29}" name="Spalte13" dataDxfId="30">
      <calculatedColumnFormula>(COUNTIF($AA2:$AA2,"7 oder mehr Punkte"))*5</calculatedColumnFormula>
    </tableColumn>
    <tableColumn id="18" xr3:uid="{00000000-0010-0000-0000-000012000000}" name="Festung Millerntor. In der Liga holen wir aus 17 Spielen..." dataDxfId="29"/>
    <tableColumn id="46" xr3:uid="{7D37B043-7D60-4ABE-8423-BBA265A88A9C}" name="Spalte14" dataDxfId="28">
      <calculatedColumnFormula>(COUNTIF($AC2:$AC2,"drei bis fünf Siege"))*5</calculatedColumnFormula>
    </tableColumn>
    <tableColumn id="19" xr3:uid="{00000000-0010-0000-0000-000013000000}" name="Wie viele &quot;entscheidendes Tor nicht zu früh schießen&quot; Momente gibt es diese Saison (nur Liga)? Bedeutet: Der FCSP geht in der 85. Minute oder später in Führung und gewinnt das Spiel auch." dataDxfId="27"/>
    <tableColumn id="47" xr3:uid="{2F309862-3D8A-4820-8173-74417CD5D059}" name="Spalte15" dataDxfId="26">
      <calculatedColumnFormula>(COUNTIF($AE2:$AE2,"Gar keinen"))*5</calculatedColumnFormula>
    </tableColumn>
    <tableColumn id="20" xr3:uid="{00000000-0010-0000-0000-000014000000}" name="Die 1. Frauen des FCSP landet in der Regionalliga Nord (12er Liga) auf Rang...?" dataDxfId="5"/>
    <tableColumn id="48" xr3:uid="{C8160BF2-E597-4E5E-BC5D-D2E60F0E8785}" name="Spalte16" dataDxfId="3">
      <calculatedColumnFormula>ABS(8-Table1[[#This Row],[Die 1. Frauen des FCSP landet in der Regionalliga Nord (12er Liga) auf Rang...?]])</calculatedColumnFormula>
    </tableColumn>
    <tableColumn id="50" xr3:uid="{7C3C9304-319B-4965-98D6-7033E11D6B7C}" name="Spalte162" dataDxfId="4">
      <calculatedColumnFormula>0-Table1[[#This Row],[Spalte16]]</calculatedColumnFormula>
    </tableColumn>
    <tableColumn id="21" xr3:uid="{00000000-0010-0000-0000-000015000000}" name="Die U23 des FCSP landet in der Regionalliga Nord (18er Liga) auf Rang....?" dataDxfId="2"/>
    <tableColumn id="49" xr3:uid="{E4302921-DCF1-4333-91DD-96A350306C9D}" name="Spalte17" dataDxfId="0">
      <calculatedColumnFormula>ABS(16-Table1[[#This Row],[Die U23 des FCSP landet in der Regionalliga Nord (18er Liga) auf Rang....?]])</calculatedColumnFormula>
    </tableColumn>
    <tableColumn id="51" xr3:uid="{119F4005-188C-4EF7-B77E-E492EF48F142}" name="Spalte18" dataDxfId="1">
      <calculatedColumnFormula>0-Table1[[#This Row],[Spalte17]]</calculatedColumnFormula>
    </tableColumn>
    <tableColumn id="43" xr3:uid="{AC00744F-60D0-4B3E-9FCF-23D179C4F49E}" name="Gesamt" dataDxfId="25">
      <calculatedColumnFormula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calculatedColumnFormula>
    </tableColumn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01"/>
  <sheetViews>
    <sheetView tabSelected="1" workbookViewId="0">
      <selection activeCell="H1" sqref="H1"/>
    </sheetView>
  </sheetViews>
  <sheetFormatPr baseColWidth="10" defaultColWidth="9.140625" defaultRowHeight="15" x14ac:dyDescent="0.25"/>
  <cols>
    <col min="1" max="1" width="5.140625" bestFit="1" customWidth="1"/>
    <col min="2" max="2" width="20" bestFit="1" customWidth="1"/>
    <col min="3" max="3" width="20" customWidth="1"/>
    <col min="4" max="4" width="6.28515625" customWidth="1"/>
    <col min="5" max="5" width="21.42578125" style="5" customWidth="1"/>
    <col min="6" max="6" width="4" customWidth="1"/>
    <col min="7" max="7" width="19.42578125" style="5" customWidth="1"/>
    <col min="8" max="10" width="20" customWidth="1"/>
    <col min="11" max="11" width="4.140625" hidden="1" customWidth="1"/>
    <col min="12" max="14" width="3.140625" hidden="1" customWidth="1"/>
    <col min="15" max="15" width="3.140625" customWidth="1"/>
    <col min="16" max="16" width="21.5703125" style="5" customWidth="1"/>
    <col min="17" max="18" width="25.28515625" customWidth="1"/>
    <col min="19" max="19" width="4.42578125" hidden="1" customWidth="1"/>
    <col min="20" max="21" width="3.140625" hidden="1" customWidth="1"/>
    <col min="22" max="22" width="3.140625" customWidth="1"/>
    <col min="23" max="23" width="25" style="5" customWidth="1"/>
    <col min="24" max="24" width="4.42578125" style="7" customWidth="1"/>
    <col min="25" max="25" width="25.7109375" style="2" customWidth="1"/>
    <col min="26" max="26" width="5.140625" customWidth="1"/>
    <col min="27" max="27" width="20.85546875" style="5" customWidth="1"/>
    <col min="28" max="28" width="4.85546875" customWidth="1"/>
    <col min="29" max="29" width="19" style="5" customWidth="1"/>
    <col min="30" max="30" width="5.5703125" customWidth="1"/>
    <col min="31" max="31" width="18.5703125" style="5" customWidth="1"/>
    <col min="32" max="32" width="5.7109375" customWidth="1"/>
    <col min="33" max="33" width="14.28515625" style="5" customWidth="1"/>
    <col min="34" max="34" width="5" style="7" hidden="1" customWidth="1"/>
    <col min="35" max="35" width="5" style="2" customWidth="1"/>
    <col min="36" max="36" width="12.140625" style="5" customWidth="1"/>
    <col min="37" max="37" width="5" style="7" hidden="1" customWidth="1"/>
    <col min="38" max="38" width="5" style="2" customWidth="1"/>
    <col min="39" max="39" width="5" style="5" customWidth="1"/>
    <col min="40" max="40" width="9.140625" customWidth="1"/>
    <col min="41" max="41" width="20" bestFit="1" customWidth="1"/>
    <col min="42" max="42" width="9.140625" style="3"/>
  </cols>
  <sheetData>
    <row r="1" spans="1:42" x14ac:dyDescent="0.25">
      <c r="A1" t="s">
        <v>0</v>
      </c>
      <c r="B1" t="s">
        <v>1</v>
      </c>
      <c r="C1" t="s">
        <v>2</v>
      </c>
      <c r="D1" s="5" t="s">
        <v>877</v>
      </c>
      <c r="E1" t="s">
        <v>3</v>
      </c>
      <c r="F1" s="5" t="s">
        <v>876</v>
      </c>
      <c r="G1" t="s">
        <v>4</v>
      </c>
      <c r="H1" t="s">
        <v>879</v>
      </c>
      <c r="I1" t="s">
        <v>880</v>
      </c>
      <c r="J1" t="s">
        <v>881</v>
      </c>
      <c r="K1" t="s">
        <v>882</v>
      </c>
      <c r="L1" t="s">
        <v>885</v>
      </c>
      <c r="M1" t="s">
        <v>884</v>
      </c>
      <c r="N1" t="s">
        <v>883</v>
      </c>
      <c r="O1" s="5" t="s">
        <v>886</v>
      </c>
      <c r="P1" t="s">
        <v>5</v>
      </c>
      <c r="Q1" t="s">
        <v>887</v>
      </c>
      <c r="R1" t="s">
        <v>888</v>
      </c>
      <c r="S1" t="s">
        <v>892</v>
      </c>
      <c r="T1" t="s">
        <v>891</v>
      </c>
      <c r="U1" t="s">
        <v>890</v>
      </c>
      <c r="V1" s="5" t="s">
        <v>889</v>
      </c>
      <c r="W1" t="s">
        <v>6</v>
      </c>
      <c r="X1" s="5" t="s">
        <v>893</v>
      </c>
      <c r="Y1" t="s">
        <v>7</v>
      </c>
      <c r="Z1" s="5" t="s">
        <v>894</v>
      </c>
      <c r="AA1" t="s">
        <v>8</v>
      </c>
      <c r="AB1" s="5" t="s">
        <v>896</v>
      </c>
      <c r="AC1" t="s">
        <v>9</v>
      </c>
      <c r="AD1" s="5" t="s">
        <v>897</v>
      </c>
      <c r="AE1" t="s">
        <v>10</v>
      </c>
      <c r="AF1" s="5" t="s">
        <v>898</v>
      </c>
      <c r="AG1" t="s">
        <v>11</v>
      </c>
      <c r="AH1" s="5" t="s">
        <v>899</v>
      </c>
      <c r="AI1" s="5" t="s">
        <v>901</v>
      </c>
      <c r="AJ1" t="s">
        <v>12</v>
      </c>
      <c r="AK1" s="5" t="s">
        <v>900</v>
      </c>
      <c r="AL1" s="5" t="s">
        <v>902</v>
      </c>
      <c r="AM1" s="3" t="s">
        <v>895</v>
      </c>
      <c r="AP1"/>
    </row>
    <row r="2" spans="1:42" x14ac:dyDescent="0.25">
      <c r="B2" t="s">
        <v>878</v>
      </c>
      <c r="C2">
        <v>18</v>
      </c>
      <c r="D2" s="5">
        <v>5</v>
      </c>
      <c r="E2" t="s">
        <v>14</v>
      </c>
      <c r="F2" s="5">
        <v>5</v>
      </c>
      <c r="G2" t="s">
        <v>14</v>
      </c>
      <c r="H2" t="s">
        <v>25</v>
      </c>
      <c r="I2" t="s">
        <v>17</v>
      </c>
      <c r="J2" t="s">
        <v>16</v>
      </c>
      <c r="K2">
        <f t="shared" ref="K2:K65" si="0">COUNTIF($G2:$J2,"FC Bayern München")</f>
        <v>1</v>
      </c>
      <c r="L2">
        <f t="shared" ref="L2:L65" si="1">COUNTIF($G2:$J2,"Borussia Dortmund")</f>
        <v>1</v>
      </c>
      <c r="M2">
        <f t="shared" ref="M2:M65" si="2">COUNTIF($G2:$J2,"RaBa Leipzig")</f>
        <v>1</v>
      </c>
      <c r="N2">
        <f t="shared" ref="N2:N65" si="3">COUNTIF($G2:$J2,"VfB Stuttgart")</f>
        <v>1</v>
      </c>
      <c r="O2" s="5">
        <f>SUM(Table1[[#This Row],[Spalte5]:[Spalte6]])*5</f>
        <v>20</v>
      </c>
      <c r="P2" t="s">
        <v>50</v>
      </c>
      <c r="Q2" t="s">
        <v>78</v>
      </c>
      <c r="R2" t="s">
        <v>238</v>
      </c>
      <c r="S2">
        <f t="shared" ref="S2:S65" si="4">COUNTIF($P2:$R2,"VfL Wolfsburg")</f>
        <v>1</v>
      </c>
      <c r="T2">
        <f t="shared" ref="T2:T65" si="5">COUNTIF($P2:$R2,"1. FC Heidenheim")</f>
        <v>1</v>
      </c>
      <c r="U2">
        <f t="shared" ref="U2:U65" si="6">COUNTIF($P2:$R2,"FC St. Pauli")</f>
        <v>1</v>
      </c>
      <c r="V2" s="5">
        <f>SUM(Table1[[#This Row],[Spalte94]:[Spalte92]])*5</f>
        <v>15</v>
      </c>
      <c r="W2" t="s">
        <v>54</v>
      </c>
      <c r="X2" s="5">
        <f t="shared" ref="X2:X65" si="7">(COUNTIF($W2:$W2,"Bayer 04 Leverkusen"))*5</f>
        <v>5</v>
      </c>
      <c r="Y2" t="s">
        <v>44</v>
      </c>
      <c r="Z2" s="5">
        <f t="shared" ref="Z2:Z65" si="8">(COUNTIF($Y2:$Y2,"Danel Sinani"))*5</f>
        <v>5</v>
      </c>
      <c r="AA2" t="s">
        <v>65</v>
      </c>
      <c r="AB2" s="5">
        <f t="shared" ref="AB2:AB65" si="9">(COUNTIF($AA2:$AA2,"7 oder mehr Punkte"))*5</f>
        <v>5</v>
      </c>
      <c r="AC2" t="s">
        <v>27</v>
      </c>
      <c r="AD2" s="5">
        <f t="shared" ref="AD2:AD65" si="10">(COUNTIF($AC2:$AC2,"drei bis fünf Siege"))*5</f>
        <v>5</v>
      </c>
      <c r="AE2" t="s">
        <v>137</v>
      </c>
      <c r="AF2" s="5">
        <f t="shared" ref="AF2:AF65" si="11">(COUNTIF($AE2:$AE2,"Gar keinen"))*5</f>
        <v>5</v>
      </c>
      <c r="AG2">
        <v>8</v>
      </c>
      <c r="AH2" s="5">
        <f>ABS(8-Table1[[#This Row],[Die 1. Frauen des FCSP landet in der Regionalliga Nord (12er Liga) auf Rang...?]])</f>
        <v>0</v>
      </c>
      <c r="AI2" s="5">
        <v>5</v>
      </c>
      <c r="AJ2">
        <v>16</v>
      </c>
      <c r="AK2" s="5">
        <f>ABS(16-Table1[[#This Row],[Die U23 des FCSP landet in der Regionalliga Nord (18er Liga) auf Rang....?]])</f>
        <v>0</v>
      </c>
      <c r="AL2" s="5">
        <v>5</v>
      </c>
      <c r="AM2" s="3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75</v>
      </c>
      <c r="AP2"/>
    </row>
    <row r="3" spans="1:42" x14ac:dyDescent="0.25">
      <c r="A3">
        <v>1</v>
      </c>
      <c r="B3" t="s">
        <v>455</v>
      </c>
      <c r="C3" s="1">
        <v>16</v>
      </c>
      <c r="D3" s="6">
        <f>-18+Table1[[#This Row],[Auf welchem Platz landet der FC St. Pauli in der 1. Bundesliga 2025/26?]]</f>
        <v>-2</v>
      </c>
      <c r="E3" t="s">
        <v>14</v>
      </c>
      <c r="F3" s="5">
        <v>5</v>
      </c>
      <c r="G3" t="s">
        <v>14</v>
      </c>
      <c r="H3" t="s">
        <v>17</v>
      </c>
      <c r="I3" t="s">
        <v>16</v>
      </c>
      <c r="J3" t="s">
        <v>25</v>
      </c>
      <c r="K3">
        <f t="shared" si="0"/>
        <v>1</v>
      </c>
      <c r="L3">
        <f t="shared" si="1"/>
        <v>1</v>
      </c>
      <c r="M3">
        <f t="shared" si="2"/>
        <v>1</v>
      </c>
      <c r="N3">
        <f t="shared" si="3"/>
        <v>1</v>
      </c>
      <c r="O3" s="5">
        <f>SUM(Table1[[#This Row],[Spalte5]:[Spalte6]])*5</f>
        <v>20</v>
      </c>
      <c r="P3" t="s">
        <v>78</v>
      </c>
      <c r="Q3" t="s">
        <v>238</v>
      </c>
      <c r="R3" t="s">
        <v>34</v>
      </c>
      <c r="S3">
        <f t="shared" si="4"/>
        <v>0</v>
      </c>
      <c r="T3">
        <f t="shared" si="5"/>
        <v>1</v>
      </c>
      <c r="U3">
        <f t="shared" si="6"/>
        <v>1</v>
      </c>
      <c r="V3" s="5">
        <f>SUM(Table1[[#This Row],[Spalte94]:[Spalte92]])*5</f>
        <v>10</v>
      </c>
      <c r="W3" t="s">
        <v>34</v>
      </c>
      <c r="X3" s="5">
        <f t="shared" si="7"/>
        <v>0</v>
      </c>
      <c r="Y3" t="s">
        <v>18</v>
      </c>
      <c r="Z3" s="5">
        <f t="shared" si="8"/>
        <v>0</v>
      </c>
      <c r="AA3" t="s">
        <v>19</v>
      </c>
      <c r="AB3" s="5">
        <f t="shared" si="9"/>
        <v>0</v>
      </c>
      <c r="AC3" t="s">
        <v>27</v>
      </c>
      <c r="AD3" s="5">
        <f t="shared" si="10"/>
        <v>5</v>
      </c>
      <c r="AE3" t="s">
        <v>37</v>
      </c>
      <c r="AF3" s="5">
        <f t="shared" si="11"/>
        <v>0</v>
      </c>
      <c r="AG3" s="1">
        <v>7</v>
      </c>
      <c r="AH3" s="6">
        <f>ABS(8-Table1[[#This Row],[Die 1. Frauen des FCSP landet in der Regionalliga Nord (12er Liga) auf Rang...?]])</f>
        <v>1</v>
      </c>
      <c r="AI3" s="6">
        <f>0-Table1[[#This Row],[Spalte16]]</f>
        <v>-1</v>
      </c>
      <c r="AJ3" s="1">
        <v>16</v>
      </c>
      <c r="AK3" s="6">
        <f>ABS(16-Table1[[#This Row],[Die U23 des FCSP landet in der Regionalliga Nord (18er Liga) auf Rang....?]])</f>
        <v>0</v>
      </c>
      <c r="AL3" s="6">
        <v>5</v>
      </c>
      <c r="AM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42</v>
      </c>
      <c r="AP3"/>
    </row>
    <row r="4" spans="1:42" x14ac:dyDescent="0.25">
      <c r="A4">
        <v>2</v>
      </c>
      <c r="B4" t="s">
        <v>863</v>
      </c>
      <c r="C4" s="1">
        <v>16</v>
      </c>
      <c r="D4" s="6">
        <f>-18+Table1[[#This Row],[Auf welchem Platz landet der FC St. Pauli in der 1. Bundesliga 2025/26?]]</f>
        <v>-2</v>
      </c>
      <c r="E4" t="s">
        <v>14</v>
      </c>
      <c r="F4" s="5">
        <v>5</v>
      </c>
      <c r="G4" t="s">
        <v>14</v>
      </c>
      <c r="H4" t="s">
        <v>25</v>
      </c>
      <c r="I4" t="s">
        <v>17</v>
      </c>
      <c r="J4" t="s">
        <v>16</v>
      </c>
      <c r="K4">
        <f t="shared" si="0"/>
        <v>1</v>
      </c>
      <c r="L4">
        <f t="shared" si="1"/>
        <v>1</v>
      </c>
      <c r="M4">
        <f t="shared" si="2"/>
        <v>1</v>
      </c>
      <c r="N4">
        <f t="shared" si="3"/>
        <v>1</v>
      </c>
      <c r="O4" s="5">
        <f>SUM(Table1[[#This Row],[Spalte5]:[Spalte6]])*5</f>
        <v>20</v>
      </c>
      <c r="P4" t="s">
        <v>238</v>
      </c>
      <c r="Q4" t="s">
        <v>78</v>
      </c>
      <c r="R4" t="s">
        <v>34</v>
      </c>
      <c r="S4">
        <f t="shared" si="4"/>
        <v>0</v>
      </c>
      <c r="T4">
        <f t="shared" si="5"/>
        <v>1</v>
      </c>
      <c r="U4">
        <f t="shared" si="6"/>
        <v>1</v>
      </c>
      <c r="V4" s="5">
        <f>SUM(Table1[[#This Row],[Spalte94]:[Spalte92]])*5</f>
        <v>10</v>
      </c>
      <c r="W4" t="s">
        <v>24</v>
      </c>
      <c r="X4" s="5">
        <f t="shared" si="7"/>
        <v>0</v>
      </c>
      <c r="Y4" t="s">
        <v>18</v>
      </c>
      <c r="Z4" s="5">
        <f t="shared" si="8"/>
        <v>0</v>
      </c>
      <c r="AA4" t="s">
        <v>139</v>
      </c>
      <c r="AB4" s="5">
        <f t="shared" si="9"/>
        <v>0</v>
      </c>
      <c r="AC4" t="s">
        <v>27</v>
      </c>
      <c r="AD4" s="5">
        <f t="shared" si="10"/>
        <v>5</v>
      </c>
      <c r="AE4" t="s">
        <v>28</v>
      </c>
      <c r="AF4" s="5">
        <f t="shared" si="11"/>
        <v>0</v>
      </c>
      <c r="AG4" s="1">
        <v>8</v>
      </c>
      <c r="AH4" s="6">
        <f>ABS(8-Table1[[#This Row],[Die 1. Frauen des FCSP landet in der Regionalliga Nord (12er Liga) auf Rang...?]])</f>
        <v>0</v>
      </c>
      <c r="AI4" s="6">
        <v>5</v>
      </c>
      <c r="AJ4" s="1">
        <v>15</v>
      </c>
      <c r="AK4" s="6">
        <f>ABS(16-Table1[[#This Row],[Die U23 des FCSP landet in der Regionalliga Nord (18er Liga) auf Rang....?]])</f>
        <v>1</v>
      </c>
      <c r="AL4" s="6">
        <f>0-Table1[[#This Row],[Spalte17]]</f>
        <v>-1</v>
      </c>
      <c r="AM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42</v>
      </c>
      <c r="AP4"/>
    </row>
    <row r="5" spans="1:42" x14ac:dyDescent="0.25">
      <c r="A5">
        <v>3</v>
      </c>
      <c r="B5" t="s">
        <v>125</v>
      </c>
      <c r="C5" s="1">
        <v>16</v>
      </c>
      <c r="D5" s="6">
        <f>-18+Table1[[#This Row],[Auf welchem Platz landet der FC St. Pauli in der 1. Bundesliga 2025/26?]]</f>
        <v>-2</v>
      </c>
      <c r="E5" t="s">
        <v>14</v>
      </c>
      <c r="F5" s="5">
        <v>5</v>
      </c>
      <c r="G5" t="s">
        <v>14</v>
      </c>
      <c r="H5" t="s">
        <v>56</v>
      </c>
      <c r="I5" t="s">
        <v>25</v>
      </c>
      <c r="J5" t="s">
        <v>16</v>
      </c>
      <c r="K5">
        <f t="shared" si="0"/>
        <v>1</v>
      </c>
      <c r="L5">
        <f t="shared" si="1"/>
        <v>1</v>
      </c>
      <c r="M5">
        <f t="shared" si="2"/>
        <v>0</v>
      </c>
      <c r="N5">
        <f t="shared" si="3"/>
        <v>1</v>
      </c>
      <c r="O5" s="5">
        <f>SUM(Table1[[#This Row],[Spalte5]:[Spalte6]])*5</f>
        <v>15</v>
      </c>
      <c r="P5" t="s">
        <v>78</v>
      </c>
      <c r="Q5" t="s">
        <v>238</v>
      </c>
      <c r="R5" t="s">
        <v>41</v>
      </c>
      <c r="S5">
        <f t="shared" si="4"/>
        <v>0</v>
      </c>
      <c r="T5">
        <f t="shared" si="5"/>
        <v>1</v>
      </c>
      <c r="U5">
        <f t="shared" si="6"/>
        <v>1</v>
      </c>
      <c r="V5" s="5">
        <f>SUM(Table1[[#This Row],[Spalte94]:[Spalte92]])*5</f>
        <v>10</v>
      </c>
      <c r="W5" t="s">
        <v>23</v>
      </c>
      <c r="X5" s="5">
        <f t="shared" si="7"/>
        <v>0</v>
      </c>
      <c r="Y5" t="s">
        <v>18</v>
      </c>
      <c r="Z5" s="5">
        <f t="shared" si="8"/>
        <v>0</v>
      </c>
      <c r="AA5" t="s">
        <v>35</v>
      </c>
      <c r="AB5" s="5">
        <f t="shared" si="9"/>
        <v>0</v>
      </c>
      <c r="AC5" t="s">
        <v>27</v>
      </c>
      <c r="AD5" s="5">
        <f t="shared" si="10"/>
        <v>5</v>
      </c>
      <c r="AE5" t="s">
        <v>28</v>
      </c>
      <c r="AF5" s="5">
        <f t="shared" si="11"/>
        <v>0</v>
      </c>
      <c r="AG5" s="1">
        <v>8</v>
      </c>
      <c r="AH5" s="6">
        <f>ABS(8-Table1[[#This Row],[Die 1. Frauen des FCSP landet in der Regionalliga Nord (12er Liga) auf Rang...?]])</f>
        <v>0</v>
      </c>
      <c r="AI5" s="6">
        <v>5</v>
      </c>
      <c r="AJ5" s="1">
        <v>15</v>
      </c>
      <c r="AK5" s="6">
        <f>ABS(16-Table1[[#This Row],[Die U23 des FCSP landet in der Regionalliga Nord (18er Liga) auf Rang....?]])</f>
        <v>1</v>
      </c>
      <c r="AL5" s="6">
        <f>0-Table1[[#This Row],[Spalte17]]</f>
        <v>-1</v>
      </c>
      <c r="AM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37</v>
      </c>
      <c r="AP5"/>
    </row>
    <row r="6" spans="1:42" x14ac:dyDescent="0.25">
      <c r="A6">
        <v>4</v>
      </c>
      <c r="B6" t="s">
        <v>560</v>
      </c>
      <c r="C6" s="1">
        <v>18</v>
      </c>
      <c r="D6" s="6">
        <v>5</v>
      </c>
      <c r="E6" t="s">
        <v>14</v>
      </c>
      <c r="F6" s="5">
        <v>5</v>
      </c>
      <c r="G6" t="s">
        <v>14</v>
      </c>
      <c r="H6" t="s">
        <v>54</v>
      </c>
      <c r="I6" t="s">
        <v>25</v>
      </c>
      <c r="J6" t="s">
        <v>17</v>
      </c>
      <c r="K6">
        <f t="shared" si="0"/>
        <v>1</v>
      </c>
      <c r="L6">
        <f t="shared" si="1"/>
        <v>1</v>
      </c>
      <c r="M6">
        <f t="shared" si="2"/>
        <v>1</v>
      </c>
      <c r="N6">
        <f t="shared" si="3"/>
        <v>0</v>
      </c>
      <c r="O6" s="5">
        <f>SUM(Table1[[#This Row],[Spalte5]:[Spalte6]])*5</f>
        <v>15</v>
      </c>
      <c r="P6" t="s">
        <v>238</v>
      </c>
      <c r="Q6" t="s">
        <v>78</v>
      </c>
      <c r="R6" t="s">
        <v>34</v>
      </c>
      <c r="S6">
        <f t="shared" si="4"/>
        <v>0</v>
      </c>
      <c r="T6">
        <f t="shared" si="5"/>
        <v>1</v>
      </c>
      <c r="U6">
        <f t="shared" si="6"/>
        <v>1</v>
      </c>
      <c r="V6" s="5">
        <f>SUM(Table1[[#This Row],[Spalte94]:[Spalte92]])*5</f>
        <v>10</v>
      </c>
      <c r="W6" t="s">
        <v>34</v>
      </c>
      <c r="X6" s="5">
        <f t="shared" si="7"/>
        <v>0</v>
      </c>
      <c r="Y6" t="s">
        <v>18</v>
      </c>
      <c r="Z6" s="5">
        <f t="shared" si="8"/>
        <v>0</v>
      </c>
      <c r="AA6" t="s">
        <v>139</v>
      </c>
      <c r="AB6" s="5">
        <f t="shared" si="9"/>
        <v>0</v>
      </c>
      <c r="AC6" t="s">
        <v>266</v>
      </c>
      <c r="AD6" s="5">
        <f t="shared" si="10"/>
        <v>0</v>
      </c>
      <c r="AE6" t="s">
        <v>137</v>
      </c>
      <c r="AF6" s="5">
        <f t="shared" si="11"/>
        <v>5</v>
      </c>
      <c r="AG6" s="1">
        <v>8</v>
      </c>
      <c r="AH6" s="6">
        <f>ABS(8-Table1[[#This Row],[Die 1. Frauen des FCSP landet in der Regionalliga Nord (12er Liga) auf Rang...?]])</f>
        <v>0</v>
      </c>
      <c r="AI6" s="6">
        <v>5</v>
      </c>
      <c r="AJ6" s="1">
        <v>8</v>
      </c>
      <c r="AK6" s="6">
        <f>ABS(16-Table1[[#This Row],[Die U23 des FCSP landet in der Regionalliga Nord (18er Liga) auf Rang....?]])</f>
        <v>8</v>
      </c>
      <c r="AL6" s="6">
        <f>0-Table1[[#This Row],[Spalte17]]</f>
        <v>-8</v>
      </c>
      <c r="AM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37</v>
      </c>
      <c r="AP6"/>
    </row>
    <row r="7" spans="1:42" x14ac:dyDescent="0.25">
      <c r="A7">
        <v>5</v>
      </c>
      <c r="B7" t="s">
        <v>216</v>
      </c>
      <c r="C7" s="1">
        <v>16</v>
      </c>
      <c r="D7" s="6">
        <f>-18+Table1[[#This Row],[Auf welchem Platz landet der FC St. Pauli in der 1. Bundesliga 2025/26?]]</f>
        <v>-2</v>
      </c>
      <c r="E7" t="s">
        <v>14</v>
      </c>
      <c r="F7" s="5">
        <v>5</v>
      </c>
      <c r="G7" t="s">
        <v>14</v>
      </c>
      <c r="H7" t="s">
        <v>25</v>
      </c>
      <c r="I7" t="s">
        <v>56</v>
      </c>
      <c r="J7" t="s">
        <v>17</v>
      </c>
      <c r="K7">
        <f t="shared" si="0"/>
        <v>1</v>
      </c>
      <c r="L7">
        <f t="shared" si="1"/>
        <v>1</v>
      </c>
      <c r="M7">
        <f t="shared" si="2"/>
        <v>1</v>
      </c>
      <c r="N7">
        <f t="shared" si="3"/>
        <v>0</v>
      </c>
      <c r="O7" s="5">
        <f>SUM(Table1[[#This Row],[Spalte5]:[Spalte6]])*5</f>
        <v>15</v>
      </c>
      <c r="P7" t="s">
        <v>238</v>
      </c>
      <c r="Q7" t="s">
        <v>78</v>
      </c>
      <c r="R7" t="s">
        <v>34</v>
      </c>
      <c r="S7">
        <f t="shared" si="4"/>
        <v>0</v>
      </c>
      <c r="T7">
        <f t="shared" si="5"/>
        <v>1</v>
      </c>
      <c r="U7">
        <f t="shared" si="6"/>
        <v>1</v>
      </c>
      <c r="V7" s="5">
        <f>SUM(Table1[[#This Row],[Spalte94]:[Spalte92]])*5</f>
        <v>10</v>
      </c>
      <c r="W7" t="s">
        <v>58</v>
      </c>
      <c r="X7" s="5">
        <f t="shared" si="7"/>
        <v>0</v>
      </c>
      <c r="Y7" t="s">
        <v>30</v>
      </c>
      <c r="Z7" s="5">
        <f t="shared" si="8"/>
        <v>0</v>
      </c>
      <c r="AA7" t="s">
        <v>35</v>
      </c>
      <c r="AB7" s="5">
        <f t="shared" si="9"/>
        <v>0</v>
      </c>
      <c r="AC7" t="s">
        <v>27</v>
      </c>
      <c r="AD7" s="5">
        <f t="shared" si="10"/>
        <v>5</v>
      </c>
      <c r="AE7" t="s">
        <v>37</v>
      </c>
      <c r="AF7" s="5">
        <f t="shared" si="11"/>
        <v>0</v>
      </c>
      <c r="AG7" s="1">
        <v>6</v>
      </c>
      <c r="AH7" s="6">
        <f>ABS(8-Table1[[#This Row],[Die 1. Frauen des FCSP landet in der Regionalliga Nord (12er Liga) auf Rang...?]])</f>
        <v>2</v>
      </c>
      <c r="AI7" s="6">
        <f>0-Table1[[#This Row],[Spalte16]]</f>
        <v>-2</v>
      </c>
      <c r="AJ7" s="1">
        <v>16</v>
      </c>
      <c r="AK7" s="6">
        <f>ABS(16-Table1[[#This Row],[Die U23 des FCSP landet in der Regionalliga Nord (18er Liga) auf Rang....?]])</f>
        <v>0</v>
      </c>
      <c r="AL7" s="6">
        <v>5</v>
      </c>
      <c r="AM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36</v>
      </c>
      <c r="AP7"/>
    </row>
    <row r="8" spans="1:42" x14ac:dyDescent="0.25">
      <c r="A8">
        <v>6</v>
      </c>
      <c r="B8" t="s">
        <v>856</v>
      </c>
      <c r="C8" s="1">
        <v>16</v>
      </c>
      <c r="D8" s="6">
        <f>-18+Table1[[#This Row],[Auf welchem Platz landet der FC St. Pauli in der 1. Bundesliga 2025/26?]]</f>
        <v>-2</v>
      </c>
      <c r="E8" t="s">
        <v>14</v>
      </c>
      <c r="F8" s="5">
        <v>5</v>
      </c>
      <c r="G8" t="s">
        <v>14</v>
      </c>
      <c r="H8" t="s">
        <v>25</v>
      </c>
      <c r="I8" t="s">
        <v>54</v>
      </c>
      <c r="J8" t="s">
        <v>17</v>
      </c>
      <c r="K8">
        <f t="shared" si="0"/>
        <v>1</v>
      </c>
      <c r="L8">
        <f t="shared" si="1"/>
        <v>1</v>
      </c>
      <c r="M8">
        <f t="shared" si="2"/>
        <v>1</v>
      </c>
      <c r="N8">
        <f t="shared" si="3"/>
        <v>0</v>
      </c>
      <c r="O8" s="5">
        <f>SUM(Table1[[#This Row],[Spalte5]:[Spalte6]])*5</f>
        <v>15</v>
      </c>
      <c r="P8" t="s">
        <v>78</v>
      </c>
      <c r="Q8" t="s">
        <v>34</v>
      </c>
      <c r="R8" t="s">
        <v>238</v>
      </c>
      <c r="S8">
        <f t="shared" si="4"/>
        <v>0</v>
      </c>
      <c r="T8">
        <f t="shared" si="5"/>
        <v>1</v>
      </c>
      <c r="U8">
        <f t="shared" si="6"/>
        <v>1</v>
      </c>
      <c r="V8" s="5">
        <f>SUM(Table1[[#This Row],[Spalte94]:[Spalte92]])*5</f>
        <v>10</v>
      </c>
      <c r="W8" t="s">
        <v>23</v>
      </c>
      <c r="X8" s="5">
        <f t="shared" si="7"/>
        <v>0</v>
      </c>
      <c r="Y8" t="s">
        <v>30</v>
      </c>
      <c r="Z8" s="5">
        <f t="shared" si="8"/>
        <v>0</v>
      </c>
      <c r="AA8" t="s">
        <v>139</v>
      </c>
      <c r="AB8" s="5">
        <f t="shared" si="9"/>
        <v>0</v>
      </c>
      <c r="AC8" t="s">
        <v>27</v>
      </c>
      <c r="AD8" s="5">
        <f t="shared" si="10"/>
        <v>5</v>
      </c>
      <c r="AE8" t="s">
        <v>37</v>
      </c>
      <c r="AF8" s="5">
        <f t="shared" si="11"/>
        <v>0</v>
      </c>
      <c r="AG8" s="1">
        <v>8</v>
      </c>
      <c r="AH8" s="6">
        <f>ABS(8-Table1[[#This Row],[Die 1. Frauen des FCSP landet in der Regionalliga Nord (12er Liga) auf Rang...?]])</f>
        <v>0</v>
      </c>
      <c r="AI8" s="6">
        <v>5</v>
      </c>
      <c r="AJ8" s="1">
        <v>14</v>
      </c>
      <c r="AK8" s="6">
        <f>ABS(16-Table1[[#This Row],[Die U23 des FCSP landet in der Regionalliga Nord (18er Liga) auf Rang....?]])</f>
        <v>2</v>
      </c>
      <c r="AL8" s="6">
        <f>0-Table1[[#This Row],[Spalte17]]</f>
        <v>-2</v>
      </c>
      <c r="AM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36</v>
      </c>
      <c r="AP8"/>
    </row>
    <row r="9" spans="1:42" x14ac:dyDescent="0.25">
      <c r="A9">
        <v>7</v>
      </c>
      <c r="B9" t="s">
        <v>119</v>
      </c>
      <c r="C9" s="1">
        <v>14</v>
      </c>
      <c r="D9" s="6">
        <f>-18+Table1[[#This Row],[Auf welchem Platz landet der FC St. Pauli in der 1. Bundesliga 2025/26?]]</f>
        <v>-4</v>
      </c>
      <c r="E9" t="s">
        <v>14</v>
      </c>
      <c r="F9" s="5">
        <v>5</v>
      </c>
      <c r="G9" t="s">
        <v>14</v>
      </c>
      <c r="H9" t="s">
        <v>54</v>
      </c>
      <c r="I9" t="s">
        <v>25</v>
      </c>
      <c r="J9" t="s">
        <v>17</v>
      </c>
      <c r="K9">
        <f t="shared" si="0"/>
        <v>1</v>
      </c>
      <c r="L9">
        <f t="shared" si="1"/>
        <v>1</v>
      </c>
      <c r="M9">
        <f t="shared" si="2"/>
        <v>1</v>
      </c>
      <c r="N9">
        <f t="shared" si="3"/>
        <v>0</v>
      </c>
      <c r="O9" s="5">
        <f>SUM(Table1[[#This Row],[Spalte5]:[Spalte6]])*5</f>
        <v>15</v>
      </c>
      <c r="P9" t="s">
        <v>15</v>
      </c>
      <c r="Q9" t="s">
        <v>78</v>
      </c>
      <c r="R9" t="s">
        <v>23</v>
      </c>
      <c r="S9">
        <f t="shared" si="4"/>
        <v>0</v>
      </c>
      <c r="T9">
        <f t="shared" si="5"/>
        <v>1</v>
      </c>
      <c r="U9">
        <f t="shared" si="6"/>
        <v>0</v>
      </c>
      <c r="V9" s="5">
        <f>SUM(Table1[[#This Row],[Spalte94]:[Spalte92]])*5</f>
        <v>5</v>
      </c>
      <c r="W9" t="s">
        <v>15</v>
      </c>
      <c r="X9" s="5">
        <f t="shared" si="7"/>
        <v>0</v>
      </c>
      <c r="Y9" t="s">
        <v>18</v>
      </c>
      <c r="Z9" s="5">
        <f t="shared" si="8"/>
        <v>0</v>
      </c>
      <c r="AA9" t="s">
        <v>19</v>
      </c>
      <c r="AB9" s="5">
        <f t="shared" si="9"/>
        <v>0</v>
      </c>
      <c r="AC9" t="s">
        <v>27</v>
      </c>
      <c r="AD9" s="5">
        <f t="shared" si="10"/>
        <v>5</v>
      </c>
      <c r="AE9" t="s">
        <v>28</v>
      </c>
      <c r="AF9" s="5">
        <f t="shared" si="11"/>
        <v>0</v>
      </c>
      <c r="AG9" s="1">
        <v>8</v>
      </c>
      <c r="AH9" s="6">
        <f>ABS(8-Table1[[#This Row],[Die 1. Frauen des FCSP landet in der Regionalliga Nord (12er Liga) auf Rang...?]])</f>
        <v>0</v>
      </c>
      <c r="AI9" s="6">
        <v>5</v>
      </c>
      <c r="AJ9" s="1">
        <v>16</v>
      </c>
      <c r="AK9" s="6">
        <f>ABS(16-Table1[[#This Row],[Die U23 des FCSP landet in der Regionalliga Nord (18er Liga) auf Rang....?]])</f>
        <v>0</v>
      </c>
      <c r="AL9" s="6">
        <v>5</v>
      </c>
      <c r="AM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36</v>
      </c>
      <c r="AP9"/>
    </row>
    <row r="10" spans="1:42" x14ac:dyDescent="0.25">
      <c r="A10">
        <v>8</v>
      </c>
      <c r="B10" t="s">
        <v>406</v>
      </c>
      <c r="C10" s="1">
        <v>15</v>
      </c>
      <c r="D10" s="6">
        <f>-18+Table1[[#This Row],[Auf welchem Platz landet der FC St. Pauli in der 1. Bundesliga 2025/26?]]</f>
        <v>-3</v>
      </c>
      <c r="E10" t="s">
        <v>14</v>
      </c>
      <c r="F10" s="5">
        <v>5</v>
      </c>
      <c r="G10" t="s">
        <v>14</v>
      </c>
      <c r="H10" t="s">
        <v>54</v>
      </c>
      <c r="I10" t="s">
        <v>25</v>
      </c>
      <c r="J10" t="s">
        <v>16</v>
      </c>
      <c r="K10">
        <f t="shared" si="0"/>
        <v>1</v>
      </c>
      <c r="L10">
        <f t="shared" si="1"/>
        <v>1</v>
      </c>
      <c r="M10">
        <f t="shared" si="2"/>
        <v>0</v>
      </c>
      <c r="N10">
        <f t="shared" si="3"/>
        <v>1</v>
      </c>
      <c r="O10" s="5">
        <f>SUM(Table1[[#This Row],[Spalte5]:[Spalte6]])*5</f>
        <v>15</v>
      </c>
      <c r="P10" t="s">
        <v>78</v>
      </c>
      <c r="Q10" t="s">
        <v>23</v>
      </c>
      <c r="R10" t="s">
        <v>50</v>
      </c>
      <c r="S10">
        <f t="shared" si="4"/>
        <v>1</v>
      </c>
      <c r="T10">
        <f t="shared" si="5"/>
        <v>1</v>
      </c>
      <c r="U10">
        <f t="shared" si="6"/>
        <v>0</v>
      </c>
      <c r="V10" s="5">
        <f>SUM(Table1[[#This Row],[Spalte94]:[Spalte92]])*5</f>
        <v>10</v>
      </c>
      <c r="W10" t="s">
        <v>34</v>
      </c>
      <c r="X10" s="5">
        <f t="shared" si="7"/>
        <v>0</v>
      </c>
      <c r="Y10" t="s">
        <v>48</v>
      </c>
      <c r="Z10" s="5">
        <f t="shared" si="8"/>
        <v>0</v>
      </c>
      <c r="AA10" t="s">
        <v>139</v>
      </c>
      <c r="AB10" s="5">
        <f t="shared" si="9"/>
        <v>0</v>
      </c>
      <c r="AC10" t="s">
        <v>27</v>
      </c>
      <c r="AD10" s="5">
        <f t="shared" si="10"/>
        <v>5</v>
      </c>
      <c r="AE10" t="s">
        <v>37</v>
      </c>
      <c r="AF10" s="5">
        <f t="shared" si="11"/>
        <v>0</v>
      </c>
      <c r="AG10" s="1">
        <v>8</v>
      </c>
      <c r="AH10" s="6">
        <f>ABS(8-Table1[[#This Row],[Die 1. Frauen des FCSP landet in der Regionalliga Nord (12er Liga) auf Rang...?]])</f>
        <v>0</v>
      </c>
      <c r="AI10" s="6">
        <v>5</v>
      </c>
      <c r="AJ10" s="1">
        <v>14</v>
      </c>
      <c r="AK10" s="6">
        <f>ABS(16-Table1[[#This Row],[Die U23 des FCSP landet in der Regionalliga Nord (18er Liga) auf Rang....?]])</f>
        <v>2</v>
      </c>
      <c r="AL10" s="6">
        <f>0-Table1[[#This Row],[Spalte17]]</f>
        <v>-2</v>
      </c>
      <c r="AM1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35</v>
      </c>
      <c r="AP10"/>
    </row>
    <row r="11" spans="1:42" x14ac:dyDescent="0.25">
      <c r="A11">
        <v>9</v>
      </c>
      <c r="B11" t="s">
        <v>641</v>
      </c>
      <c r="C11" s="1">
        <v>16</v>
      </c>
      <c r="D11" s="6">
        <f>-18+Table1[[#This Row],[Auf welchem Platz landet der FC St. Pauli in der 1. Bundesliga 2025/26?]]</f>
        <v>-2</v>
      </c>
      <c r="E11" t="s">
        <v>14</v>
      </c>
      <c r="F11" s="5">
        <v>5</v>
      </c>
      <c r="G11" t="s">
        <v>14</v>
      </c>
      <c r="H11" t="s">
        <v>56</v>
      </c>
      <c r="I11" t="s">
        <v>16</v>
      </c>
      <c r="J11" t="s">
        <v>17</v>
      </c>
      <c r="K11">
        <f t="shared" si="0"/>
        <v>1</v>
      </c>
      <c r="L11">
        <f t="shared" si="1"/>
        <v>0</v>
      </c>
      <c r="M11">
        <f t="shared" si="2"/>
        <v>1</v>
      </c>
      <c r="N11">
        <f t="shared" si="3"/>
        <v>1</v>
      </c>
      <c r="O11" s="5">
        <f>SUM(Table1[[#This Row],[Spalte5]:[Spalte6]])*5</f>
        <v>15</v>
      </c>
      <c r="P11" t="s">
        <v>78</v>
      </c>
      <c r="Q11" t="s">
        <v>238</v>
      </c>
      <c r="R11" t="s">
        <v>58</v>
      </c>
      <c r="S11">
        <f t="shared" si="4"/>
        <v>0</v>
      </c>
      <c r="T11">
        <f t="shared" si="5"/>
        <v>1</v>
      </c>
      <c r="U11">
        <f t="shared" si="6"/>
        <v>1</v>
      </c>
      <c r="V11" s="5">
        <f>SUM(Table1[[#This Row],[Spalte94]:[Spalte92]])*5</f>
        <v>10</v>
      </c>
      <c r="W11" t="s">
        <v>133</v>
      </c>
      <c r="X11" s="5">
        <f t="shared" si="7"/>
        <v>0</v>
      </c>
      <c r="Y11" t="s">
        <v>46</v>
      </c>
      <c r="Z11" s="5">
        <f t="shared" si="8"/>
        <v>0</v>
      </c>
      <c r="AA11" t="s">
        <v>35</v>
      </c>
      <c r="AB11" s="5">
        <f t="shared" si="9"/>
        <v>0</v>
      </c>
      <c r="AC11" t="s">
        <v>27</v>
      </c>
      <c r="AD11" s="5">
        <f t="shared" si="10"/>
        <v>5</v>
      </c>
      <c r="AE11" t="s">
        <v>28</v>
      </c>
      <c r="AF11" s="5">
        <f t="shared" si="11"/>
        <v>0</v>
      </c>
      <c r="AG11" s="1">
        <v>5</v>
      </c>
      <c r="AH11" s="6">
        <f>ABS(8-Table1[[#This Row],[Die 1. Frauen des FCSP landet in der Regionalliga Nord (12er Liga) auf Rang...?]])</f>
        <v>3</v>
      </c>
      <c r="AI11" s="6">
        <f>0-Table1[[#This Row],[Spalte16]]</f>
        <v>-3</v>
      </c>
      <c r="AJ11" s="1">
        <v>16</v>
      </c>
      <c r="AK11" s="6">
        <f>ABS(16-Table1[[#This Row],[Die U23 des FCSP landet in der Regionalliga Nord (18er Liga) auf Rang....?]])</f>
        <v>0</v>
      </c>
      <c r="AL11" s="6">
        <v>5</v>
      </c>
      <c r="AM1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35</v>
      </c>
      <c r="AP11"/>
    </row>
    <row r="12" spans="1:42" x14ac:dyDescent="0.25">
      <c r="A12">
        <v>10</v>
      </c>
      <c r="B12" t="s">
        <v>450</v>
      </c>
      <c r="C12" s="1">
        <v>13</v>
      </c>
      <c r="D12" s="6">
        <f>-18+Table1[[#This Row],[Auf welchem Platz landet der FC St. Pauli in der 1. Bundesliga 2025/26?]]</f>
        <v>-5</v>
      </c>
      <c r="E12" t="s">
        <v>14</v>
      </c>
      <c r="F12" s="5">
        <v>5</v>
      </c>
      <c r="G12" t="s">
        <v>14</v>
      </c>
      <c r="H12" t="s">
        <v>54</v>
      </c>
      <c r="I12" t="s">
        <v>25</v>
      </c>
      <c r="J12" t="s">
        <v>17</v>
      </c>
      <c r="K12">
        <f t="shared" si="0"/>
        <v>1</v>
      </c>
      <c r="L12">
        <f t="shared" si="1"/>
        <v>1</v>
      </c>
      <c r="M12">
        <f t="shared" si="2"/>
        <v>1</v>
      </c>
      <c r="N12">
        <f t="shared" si="3"/>
        <v>0</v>
      </c>
      <c r="O12" s="5">
        <f>SUM(Table1[[#This Row],[Spalte5]:[Spalte6]])*5</f>
        <v>15</v>
      </c>
      <c r="P12" t="s">
        <v>15</v>
      </c>
      <c r="Q12" t="s">
        <v>78</v>
      </c>
      <c r="R12" t="s">
        <v>41</v>
      </c>
      <c r="S12">
        <f t="shared" si="4"/>
        <v>0</v>
      </c>
      <c r="T12">
        <f t="shared" si="5"/>
        <v>1</v>
      </c>
      <c r="U12">
        <f t="shared" si="6"/>
        <v>0</v>
      </c>
      <c r="V12" s="5">
        <f>SUM(Table1[[#This Row],[Spalte94]:[Spalte92]])*5</f>
        <v>5</v>
      </c>
      <c r="W12" t="s">
        <v>34</v>
      </c>
      <c r="X12" s="5">
        <f t="shared" si="7"/>
        <v>0</v>
      </c>
      <c r="Y12" t="s">
        <v>44</v>
      </c>
      <c r="Z12" s="5">
        <f t="shared" si="8"/>
        <v>5</v>
      </c>
      <c r="AA12" t="s">
        <v>35</v>
      </c>
      <c r="AB12" s="5">
        <f t="shared" si="9"/>
        <v>0</v>
      </c>
      <c r="AC12" t="s">
        <v>27</v>
      </c>
      <c r="AD12" s="5">
        <f t="shared" si="10"/>
        <v>5</v>
      </c>
      <c r="AE12" t="s">
        <v>28</v>
      </c>
      <c r="AF12" s="5">
        <f t="shared" si="11"/>
        <v>0</v>
      </c>
      <c r="AG12" s="1">
        <v>8</v>
      </c>
      <c r="AH12" s="6">
        <f>ABS(8-Table1[[#This Row],[Die 1. Frauen des FCSP landet in der Regionalliga Nord (12er Liga) auf Rang...?]])</f>
        <v>0</v>
      </c>
      <c r="AI12" s="6">
        <v>5</v>
      </c>
      <c r="AJ12" s="1">
        <v>15</v>
      </c>
      <c r="AK12" s="6">
        <f>ABS(16-Table1[[#This Row],[Die U23 des FCSP landet in der Regionalliga Nord (18er Liga) auf Rang....?]])</f>
        <v>1</v>
      </c>
      <c r="AL12" s="6">
        <f>0-Table1[[#This Row],[Spalte17]]</f>
        <v>-1</v>
      </c>
      <c r="AM1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34</v>
      </c>
      <c r="AP12"/>
    </row>
    <row r="13" spans="1:42" x14ac:dyDescent="0.25">
      <c r="A13">
        <v>11</v>
      </c>
      <c r="B13" t="s">
        <v>68</v>
      </c>
      <c r="C13" s="1">
        <v>13</v>
      </c>
      <c r="D13" s="6">
        <f>-18+Table1[[#This Row],[Auf welchem Platz landet der FC St. Pauli in der 1. Bundesliga 2025/26?]]</f>
        <v>-5</v>
      </c>
      <c r="E13" t="s">
        <v>14</v>
      </c>
      <c r="F13" s="5">
        <v>5</v>
      </c>
      <c r="G13" t="s">
        <v>14</v>
      </c>
      <c r="H13" t="s">
        <v>25</v>
      </c>
      <c r="I13" t="s">
        <v>56</v>
      </c>
      <c r="J13" t="s">
        <v>17</v>
      </c>
      <c r="K13">
        <f t="shared" si="0"/>
        <v>1</v>
      </c>
      <c r="L13">
        <f t="shared" si="1"/>
        <v>1</v>
      </c>
      <c r="M13">
        <f t="shared" si="2"/>
        <v>1</v>
      </c>
      <c r="N13">
        <f t="shared" si="3"/>
        <v>0</v>
      </c>
      <c r="O13" s="5">
        <f>SUM(Table1[[#This Row],[Spalte5]:[Spalte6]])*5</f>
        <v>15</v>
      </c>
      <c r="P13" t="s">
        <v>50</v>
      </c>
      <c r="Q13" t="s">
        <v>78</v>
      </c>
      <c r="R13" t="s">
        <v>23</v>
      </c>
      <c r="S13">
        <f t="shared" si="4"/>
        <v>1</v>
      </c>
      <c r="T13">
        <f t="shared" si="5"/>
        <v>1</v>
      </c>
      <c r="U13">
        <f t="shared" si="6"/>
        <v>0</v>
      </c>
      <c r="V13" s="5">
        <f>SUM(Table1[[#This Row],[Spalte94]:[Spalte92]])*5</f>
        <v>10</v>
      </c>
      <c r="W13" t="s">
        <v>24</v>
      </c>
      <c r="X13" s="5">
        <f t="shared" si="7"/>
        <v>0</v>
      </c>
      <c r="Y13" t="s">
        <v>18</v>
      </c>
      <c r="Z13" s="5">
        <f t="shared" si="8"/>
        <v>0</v>
      </c>
      <c r="AA13" t="s">
        <v>19</v>
      </c>
      <c r="AB13" s="5">
        <f t="shared" si="9"/>
        <v>0</v>
      </c>
      <c r="AC13" t="s">
        <v>27</v>
      </c>
      <c r="AD13" s="5">
        <f t="shared" si="10"/>
        <v>5</v>
      </c>
      <c r="AE13" t="s">
        <v>28</v>
      </c>
      <c r="AF13" s="5">
        <f t="shared" si="11"/>
        <v>0</v>
      </c>
      <c r="AG13" s="1">
        <v>8</v>
      </c>
      <c r="AH13" s="6">
        <f>ABS(8-Table1[[#This Row],[Die 1. Frauen des FCSP landet in der Regionalliga Nord (12er Liga) auf Rang...?]])</f>
        <v>0</v>
      </c>
      <c r="AI13" s="6">
        <v>5</v>
      </c>
      <c r="AJ13" s="1">
        <v>15</v>
      </c>
      <c r="AK13" s="6">
        <f>ABS(16-Table1[[#This Row],[Die U23 des FCSP landet in der Regionalliga Nord (18er Liga) auf Rang....?]])</f>
        <v>1</v>
      </c>
      <c r="AL13" s="6">
        <f>0-Table1[[#This Row],[Spalte17]]</f>
        <v>-1</v>
      </c>
      <c r="AM1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34</v>
      </c>
      <c r="AP13"/>
    </row>
    <row r="14" spans="1:42" x14ac:dyDescent="0.25">
      <c r="A14">
        <v>12</v>
      </c>
      <c r="B14" t="s">
        <v>602</v>
      </c>
      <c r="C14" s="1">
        <v>16</v>
      </c>
      <c r="D14" s="6">
        <f>-18+Table1[[#This Row],[Auf welchem Platz landet der FC St. Pauli in der 1. Bundesliga 2025/26?]]</f>
        <v>-2</v>
      </c>
      <c r="E14" t="s">
        <v>14</v>
      </c>
      <c r="F14" s="5">
        <v>5</v>
      </c>
      <c r="G14" t="s">
        <v>14</v>
      </c>
      <c r="H14" t="s">
        <v>25</v>
      </c>
      <c r="I14" t="s">
        <v>56</v>
      </c>
      <c r="J14" t="s">
        <v>54</v>
      </c>
      <c r="K14">
        <f t="shared" si="0"/>
        <v>1</v>
      </c>
      <c r="L14">
        <f t="shared" si="1"/>
        <v>1</v>
      </c>
      <c r="M14">
        <f t="shared" si="2"/>
        <v>0</v>
      </c>
      <c r="N14">
        <f t="shared" si="3"/>
        <v>0</v>
      </c>
      <c r="O14" s="5">
        <f>SUM(Table1[[#This Row],[Spalte5]:[Spalte6]])*5</f>
        <v>10</v>
      </c>
      <c r="P14" t="s">
        <v>238</v>
      </c>
      <c r="Q14" t="s">
        <v>41</v>
      </c>
      <c r="R14" t="s">
        <v>78</v>
      </c>
      <c r="S14">
        <f t="shared" si="4"/>
        <v>0</v>
      </c>
      <c r="T14">
        <f t="shared" si="5"/>
        <v>1</v>
      </c>
      <c r="U14">
        <f t="shared" si="6"/>
        <v>1</v>
      </c>
      <c r="V14" s="5">
        <f>SUM(Table1[[#This Row],[Spalte94]:[Spalte92]])*5</f>
        <v>10</v>
      </c>
      <c r="W14" t="s">
        <v>58</v>
      </c>
      <c r="X14" s="5">
        <f t="shared" si="7"/>
        <v>0</v>
      </c>
      <c r="Y14" t="s">
        <v>18</v>
      </c>
      <c r="Z14" s="5">
        <f t="shared" si="8"/>
        <v>0</v>
      </c>
      <c r="AA14" t="s">
        <v>35</v>
      </c>
      <c r="AB14" s="5">
        <f t="shared" si="9"/>
        <v>0</v>
      </c>
      <c r="AC14" t="s">
        <v>27</v>
      </c>
      <c r="AD14" s="5">
        <f t="shared" si="10"/>
        <v>5</v>
      </c>
      <c r="AE14" t="s">
        <v>28</v>
      </c>
      <c r="AF14" s="5">
        <f t="shared" si="11"/>
        <v>0</v>
      </c>
      <c r="AG14" s="1">
        <v>7</v>
      </c>
      <c r="AH14" s="6">
        <f>ABS(8-Table1[[#This Row],[Die 1. Frauen des FCSP landet in der Regionalliga Nord (12er Liga) auf Rang...?]])</f>
        <v>1</v>
      </c>
      <c r="AI14" s="6">
        <f>0-Table1[[#This Row],[Spalte16]]</f>
        <v>-1</v>
      </c>
      <c r="AJ14" s="1">
        <v>16</v>
      </c>
      <c r="AK14" s="6">
        <f>ABS(16-Table1[[#This Row],[Die U23 des FCSP landet in der Regionalliga Nord (18er Liga) auf Rang....?]])</f>
        <v>0</v>
      </c>
      <c r="AL14" s="6">
        <v>5</v>
      </c>
      <c r="AM1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32</v>
      </c>
      <c r="AP14"/>
    </row>
    <row r="15" spans="1:42" x14ac:dyDescent="0.25">
      <c r="A15">
        <v>13</v>
      </c>
      <c r="B15" t="s">
        <v>630</v>
      </c>
      <c r="C15" s="1">
        <v>16</v>
      </c>
      <c r="D15" s="6">
        <f>-18+Table1[[#This Row],[Auf welchem Platz landet der FC St. Pauli in der 1. Bundesliga 2025/26?]]</f>
        <v>-2</v>
      </c>
      <c r="E15" t="s">
        <v>14</v>
      </c>
      <c r="F15" s="5">
        <v>5</v>
      </c>
      <c r="G15" t="s">
        <v>14</v>
      </c>
      <c r="H15" t="s">
        <v>54</v>
      </c>
      <c r="I15" t="s">
        <v>25</v>
      </c>
      <c r="J15" t="s">
        <v>56</v>
      </c>
      <c r="K15">
        <f t="shared" si="0"/>
        <v>1</v>
      </c>
      <c r="L15">
        <f t="shared" si="1"/>
        <v>1</v>
      </c>
      <c r="M15">
        <f t="shared" si="2"/>
        <v>0</v>
      </c>
      <c r="N15">
        <f t="shared" si="3"/>
        <v>0</v>
      </c>
      <c r="O15" s="5">
        <f>SUM(Table1[[#This Row],[Spalte5]:[Spalte6]])*5</f>
        <v>10</v>
      </c>
      <c r="P15" t="s">
        <v>238</v>
      </c>
      <c r="Q15" t="s">
        <v>78</v>
      </c>
      <c r="R15" t="s">
        <v>34</v>
      </c>
      <c r="S15">
        <f t="shared" si="4"/>
        <v>0</v>
      </c>
      <c r="T15">
        <f t="shared" si="5"/>
        <v>1</v>
      </c>
      <c r="U15">
        <f t="shared" si="6"/>
        <v>1</v>
      </c>
      <c r="V15" s="5">
        <f>SUM(Table1[[#This Row],[Spalte94]:[Spalte92]])*5</f>
        <v>10</v>
      </c>
      <c r="W15" t="s">
        <v>41</v>
      </c>
      <c r="X15" s="5">
        <f t="shared" si="7"/>
        <v>0</v>
      </c>
      <c r="Y15" t="s">
        <v>18</v>
      </c>
      <c r="Z15" s="5">
        <f t="shared" si="8"/>
        <v>0</v>
      </c>
      <c r="AA15" t="s">
        <v>35</v>
      </c>
      <c r="AB15" s="5">
        <f t="shared" si="9"/>
        <v>0</v>
      </c>
      <c r="AC15" t="s">
        <v>27</v>
      </c>
      <c r="AD15" s="5">
        <f t="shared" si="10"/>
        <v>5</v>
      </c>
      <c r="AE15" t="s">
        <v>28</v>
      </c>
      <c r="AF15" s="5">
        <f t="shared" si="11"/>
        <v>0</v>
      </c>
      <c r="AG15" s="1">
        <v>8</v>
      </c>
      <c r="AH15" s="6">
        <f>ABS(8-Table1[[#This Row],[Die 1. Frauen des FCSP landet in der Regionalliga Nord (12er Liga) auf Rang...?]])</f>
        <v>0</v>
      </c>
      <c r="AI15" s="6">
        <v>5</v>
      </c>
      <c r="AJ15" s="1">
        <v>17</v>
      </c>
      <c r="AK15" s="6">
        <f>ABS(16-Table1[[#This Row],[Die U23 des FCSP landet in der Regionalliga Nord (18er Liga) auf Rang....?]])</f>
        <v>1</v>
      </c>
      <c r="AL15" s="6">
        <f>0-Table1[[#This Row],[Spalte17]]</f>
        <v>-1</v>
      </c>
      <c r="AM1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32</v>
      </c>
      <c r="AP15"/>
    </row>
    <row r="16" spans="1:42" x14ac:dyDescent="0.25">
      <c r="A16">
        <v>14</v>
      </c>
      <c r="B16" t="s">
        <v>841</v>
      </c>
      <c r="C16" s="1">
        <v>12</v>
      </c>
      <c r="D16" s="6">
        <f>-18+Table1[[#This Row],[Auf welchem Platz landet der FC St. Pauli in der 1. Bundesliga 2025/26?]]</f>
        <v>-6</v>
      </c>
      <c r="E16" t="s">
        <v>14</v>
      </c>
      <c r="F16" s="5">
        <v>5</v>
      </c>
      <c r="G16" t="s">
        <v>14</v>
      </c>
      <c r="H16" t="s">
        <v>16</v>
      </c>
      <c r="I16" t="s">
        <v>200</v>
      </c>
      <c r="J16" t="s">
        <v>25</v>
      </c>
      <c r="K16">
        <f t="shared" si="0"/>
        <v>1</v>
      </c>
      <c r="L16">
        <f t="shared" si="1"/>
        <v>1</v>
      </c>
      <c r="M16">
        <f t="shared" si="2"/>
        <v>0</v>
      </c>
      <c r="N16">
        <f t="shared" si="3"/>
        <v>1</v>
      </c>
      <c r="O16" s="5">
        <f>SUM(Table1[[#This Row],[Spalte5]:[Spalte6]])*5</f>
        <v>15</v>
      </c>
      <c r="P16" t="s">
        <v>23</v>
      </c>
      <c r="Q16" t="s">
        <v>78</v>
      </c>
      <c r="R16" t="s">
        <v>34</v>
      </c>
      <c r="S16">
        <f t="shared" si="4"/>
        <v>0</v>
      </c>
      <c r="T16">
        <f t="shared" si="5"/>
        <v>1</v>
      </c>
      <c r="U16">
        <f t="shared" si="6"/>
        <v>0</v>
      </c>
      <c r="V16" s="5">
        <f>SUM(Table1[[#This Row],[Spalte94]:[Spalte92]])*5</f>
        <v>5</v>
      </c>
      <c r="W16" t="s">
        <v>23</v>
      </c>
      <c r="X16" s="5">
        <f t="shared" si="7"/>
        <v>0</v>
      </c>
      <c r="Y16" t="s">
        <v>44</v>
      </c>
      <c r="Z16" s="5">
        <f t="shared" si="8"/>
        <v>5</v>
      </c>
      <c r="AA16" t="s">
        <v>19</v>
      </c>
      <c r="AB16" s="5">
        <f t="shared" si="9"/>
        <v>0</v>
      </c>
      <c r="AC16" t="s">
        <v>27</v>
      </c>
      <c r="AD16" s="5">
        <f t="shared" si="10"/>
        <v>5</v>
      </c>
      <c r="AE16" t="s">
        <v>32</v>
      </c>
      <c r="AF16" s="5">
        <f t="shared" si="11"/>
        <v>0</v>
      </c>
      <c r="AG16" s="1">
        <v>8</v>
      </c>
      <c r="AH16" s="6">
        <f>ABS(8-Table1[[#This Row],[Die 1. Frauen des FCSP landet in der Regionalliga Nord (12er Liga) auf Rang...?]])</f>
        <v>0</v>
      </c>
      <c r="AI16" s="6">
        <v>5</v>
      </c>
      <c r="AJ16" s="1">
        <v>14</v>
      </c>
      <c r="AK16" s="6">
        <f>ABS(16-Table1[[#This Row],[Die U23 des FCSP landet in der Regionalliga Nord (18er Liga) auf Rang....?]])</f>
        <v>2</v>
      </c>
      <c r="AL16" s="6">
        <f>0-Table1[[#This Row],[Spalte17]]</f>
        <v>-2</v>
      </c>
      <c r="AM1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32</v>
      </c>
      <c r="AP16"/>
    </row>
    <row r="17" spans="1:42" x14ac:dyDescent="0.25">
      <c r="A17">
        <v>15</v>
      </c>
      <c r="B17" t="s">
        <v>725</v>
      </c>
      <c r="C17" s="1">
        <v>12</v>
      </c>
      <c r="D17" s="6">
        <f>-18+Table1[[#This Row],[Auf welchem Platz landet der FC St. Pauli in der 1. Bundesliga 2025/26?]]</f>
        <v>-6</v>
      </c>
      <c r="E17" t="s">
        <v>14</v>
      </c>
      <c r="F17" s="5">
        <v>5</v>
      </c>
      <c r="G17" t="s">
        <v>14</v>
      </c>
      <c r="H17" t="s">
        <v>25</v>
      </c>
      <c r="I17" t="s">
        <v>17</v>
      </c>
      <c r="J17" t="s">
        <v>16</v>
      </c>
      <c r="K17">
        <f t="shared" si="0"/>
        <v>1</v>
      </c>
      <c r="L17">
        <f t="shared" si="1"/>
        <v>1</v>
      </c>
      <c r="M17">
        <f t="shared" si="2"/>
        <v>1</v>
      </c>
      <c r="N17">
        <f t="shared" si="3"/>
        <v>1</v>
      </c>
      <c r="O17" s="5">
        <f>SUM(Table1[[#This Row],[Spalte5]:[Spalte6]])*5</f>
        <v>20</v>
      </c>
      <c r="P17" t="s">
        <v>24</v>
      </c>
      <c r="Q17" t="s">
        <v>78</v>
      </c>
      <c r="R17" t="s">
        <v>23</v>
      </c>
      <c r="S17">
        <f t="shared" si="4"/>
        <v>0</v>
      </c>
      <c r="T17">
        <f t="shared" si="5"/>
        <v>1</v>
      </c>
      <c r="U17">
        <f t="shared" si="6"/>
        <v>0</v>
      </c>
      <c r="V17" s="5">
        <f>SUM(Table1[[#This Row],[Spalte94]:[Spalte92]])*5</f>
        <v>5</v>
      </c>
      <c r="W17" t="s">
        <v>58</v>
      </c>
      <c r="X17" s="5">
        <f t="shared" si="7"/>
        <v>0</v>
      </c>
      <c r="Y17" t="s">
        <v>18</v>
      </c>
      <c r="Z17" s="5">
        <f t="shared" si="8"/>
        <v>0</v>
      </c>
      <c r="AA17" t="s">
        <v>65</v>
      </c>
      <c r="AB17" s="5">
        <f t="shared" si="9"/>
        <v>5</v>
      </c>
      <c r="AC17" t="s">
        <v>27</v>
      </c>
      <c r="AD17" s="5">
        <f t="shared" si="10"/>
        <v>5</v>
      </c>
      <c r="AE17" t="s">
        <v>37</v>
      </c>
      <c r="AF17" s="5">
        <f t="shared" si="11"/>
        <v>0</v>
      </c>
      <c r="AG17" s="1">
        <v>8</v>
      </c>
      <c r="AH17" s="6">
        <f>ABS(8-Table1[[#This Row],[Die 1. Frauen des FCSP landet in der Regionalliga Nord (12er Liga) auf Rang...?]])</f>
        <v>0</v>
      </c>
      <c r="AI17" s="6">
        <v>5</v>
      </c>
      <c r="AJ17" s="1">
        <v>14</v>
      </c>
      <c r="AK17" s="6">
        <f>ABS(16-Table1[[#This Row],[Die U23 des FCSP landet in der Regionalliga Nord (18er Liga) auf Rang....?]])</f>
        <v>2</v>
      </c>
      <c r="AL17" s="6">
        <f>0-Table1[[#This Row],[Spalte17]]</f>
        <v>-2</v>
      </c>
      <c r="AM1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32</v>
      </c>
      <c r="AP17"/>
    </row>
    <row r="18" spans="1:42" x14ac:dyDescent="0.25">
      <c r="A18">
        <v>16</v>
      </c>
      <c r="B18" t="s">
        <v>650</v>
      </c>
      <c r="C18" s="1">
        <v>16</v>
      </c>
      <c r="D18" s="6">
        <f>-18+Table1[[#This Row],[Auf welchem Platz landet der FC St. Pauli in der 1. Bundesliga 2025/26?]]</f>
        <v>-2</v>
      </c>
      <c r="E18" t="s">
        <v>98</v>
      </c>
      <c r="F18" s="5"/>
      <c r="G18" t="s">
        <v>14</v>
      </c>
      <c r="H18" t="s">
        <v>25</v>
      </c>
      <c r="I18" t="s">
        <v>17</v>
      </c>
      <c r="J18" t="s">
        <v>16</v>
      </c>
      <c r="K18">
        <f t="shared" si="0"/>
        <v>1</v>
      </c>
      <c r="L18">
        <f t="shared" si="1"/>
        <v>1</v>
      </c>
      <c r="M18">
        <f t="shared" si="2"/>
        <v>1</v>
      </c>
      <c r="N18">
        <f t="shared" si="3"/>
        <v>1</v>
      </c>
      <c r="O18" s="5">
        <f>SUM(Table1[[#This Row],[Spalte5]:[Spalte6]])*5</f>
        <v>20</v>
      </c>
      <c r="P18" t="s">
        <v>238</v>
      </c>
      <c r="Q18" t="s">
        <v>23</v>
      </c>
      <c r="R18" t="s">
        <v>34</v>
      </c>
      <c r="S18">
        <f t="shared" si="4"/>
        <v>0</v>
      </c>
      <c r="T18">
        <f t="shared" si="5"/>
        <v>0</v>
      </c>
      <c r="U18">
        <f t="shared" si="6"/>
        <v>1</v>
      </c>
      <c r="V18" s="5">
        <f>SUM(Table1[[#This Row],[Spalte94]:[Spalte92]])*5</f>
        <v>5</v>
      </c>
      <c r="W18" t="s">
        <v>58</v>
      </c>
      <c r="X18" s="5">
        <f t="shared" si="7"/>
        <v>0</v>
      </c>
      <c r="Y18" t="s">
        <v>46</v>
      </c>
      <c r="Z18" s="5">
        <f t="shared" si="8"/>
        <v>0</v>
      </c>
      <c r="AA18" t="s">
        <v>139</v>
      </c>
      <c r="AB18" s="5">
        <f t="shared" si="9"/>
        <v>0</v>
      </c>
      <c r="AC18" t="s">
        <v>27</v>
      </c>
      <c r="AD18" s="5">
        <f t="shared" si="10"/>
        <v>5</v>
      </c>
      <c r="AE18" t="s">
        <v>137</v>
      </c>
      <c r="AF18" s="5">
        <f t="shared" si="11"/>
        <v>5</v>
      </c>
      <c r="AG18" s="1">
        <v>9</v>
      </c>
      <c r="AH18" s="6">
        <f>ABS(8-Table1[[#This Row],[Die 1. Frauen des FCSP landet in der Regionalliga Nord (12er Liga) auf Rang...?]])</f>
        <v>1</v>
      </c>
      <c r="AI18" s="6">
        <f>0-Table1[[#This Row],[Spalte16]]</f>
        <v>-1</v>
      </c>
      <c r="AJ18" s="1">
        <v>17</v>
      </c>
      <c r="AK18" s="6">
        <f>ABS(16-Table1[[#This Row],[Die U23 des FCSP landet in der Regionalliga Nord (18er Liga) auf Rang....?]])</f>
        <v>1</v>
      </c>
      <c r="AL18" s="6">
        <f>0-Table1[[#This Row],[Spalte17]]</f>
        <v>-1</v>
      </c>
      <c r="AM1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31</v>
      </c>
      <c r="AP18"/>
    </row>
    <row r="19" spans="1:42" x14ac:dyDescent="0.25">
      <c r="A19">
        <v>17</v>
      </c>
      <c r="B19" t="s">
        <v>909</v>
      </c>
      <c r="C19" s="1">
        <v>11</v>
      </c>
      <c r="D19" s="6">
        <f>-18+Table1[[#This Row],[Auf welchem Platz landet der FC St. Pauli in der 1. Bundesliga 2025/26?]]</f>
        <v>-7</v>
      </c>
      <c r="E19" t="s">
        <v>14</v>
      </c>
      <c r="F19" s="5">
        <v>5</v>
      </c>
      <c r="G19" t="s">
        <v>14</v>
      </c>
      <c r="H19" t="s">
        <v>25</v>
      </c>
      <c r="I19" t="s">
        <v>17</v>
      </c>
      <c r="J19" t="s">
        <v>16</v>
      </c>
      <c r="K19">
        <f t="shared" si="0"/>
        <v>1</v>
      </c>
      <c r="L19">
        <f t="shared" si="1"/>
        <v>1</v>
      </c>
      <c r="M19">
        <f t="shared" si="2"/>
        <v>1</v>
      </c>
      <c r="N19">
        <f t="shared" si="3"/>
        <v>1</v>
      </c>
      <c r="O19" s="5">
        <f>SUM(Table1[[#This Row],[Spalte5]:[Spalte6]])*5</f>
        <v>20</v>
      </c>
      <c r="P19" t="s">
        <v>34</v>
      </c>
      <c r="Q19" t="s">
        <v>78</v>
      </c>
      <c r="R19" t="s">
        <v>23</v>
      </c>
      <c r="S19">
        <f t="shared" si="4"/>
        <v>0</v>
      </c>
      <c r="T19">
        <f t="shared" si="5"/>
        <v>1</v>
      </c>
      <c r="U19">
        <f t="shared" si="6"/>
        <v>0</v>
      </c>
      <c r="V19" s="5">
        <f>SUM(Table1[[#This Row],[Spalte94]:[Spalte92]])*5</f>
        <v>5</v>
      </c>
      <c r="W19" t="s">
        <v>23</v>
      </c>
      <c r="X19" s="5">
        <f t="shared" si="7"/>
        <v>0</v>
      </c>
      <c r="Y19" t="s">
        <v>44</v>
      </c>
      <c r="Z19" s="5">
        <f t="shared" si="8"/>
        <v>5</v>
      </c>
      <c r="AA19" t="s">
        <v>19</v>
      </c>
      <c r="AB19" s="5">
        <f t="shared" si="9"/>
        <v>0</v>
      </c>
      <c r="AC19" t="s">
        <v>20</v>
      </c>
      <c r="AD19" s="5">
        <f t="shared" si="10"/>
        <v>0</v>
      </c>
      <c r="AE19" t="s">
        <v>28</v>
      </c>
      <c r="AF19" s="5">
        <f t="shared" si="11"/>
        <v>0</v>
      </c>
      <c r="AG19" s="1">
        <v>8</v>
      </c>
      <c r="AH19" s="6">
        <f>ABS(8-Table1[[#This Row],[Die 1. Frauen des FCSP landet in der Regionalliga Nord (12er Liga) auf Rang...?]])</f>
        <v>0</v>
      </c>
      <c r="AI19" s="6">
        <v>5</v>
      </c>
      <c r="AJ19" s="1">
        <v>14</v>
      </c>
      <c r="AK19" s="6">
        <f>ABS(16-Table1[[#This Row],[Die U23 des FCSP landet in der Regionalliga Nord (18er Liga) auf Rang....?]])</f>
        <v>2</v>
      </c>
      <c r="AL19" s="6">
        <f>0-Table1[[#This Row],[Spalte17]]</f>
        <v>-2</v>
      </c>
      <c r="AM1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31</v>
      </c>
      <c r="AP19"/>
    </row>
    <row r="20" spans="1:42" x14ac:dyDescent="0.25">
      <c r="A20">
        <v>18</v>
      </c>
      <c r="B20" t="s">
        <v>373</v>
      </c>
      <c r="C20" s="1">
        <v>17</v>
      </c>
      <c r="D20" s="6">
        <f>-18+Table1[[#This Row],[Auf welchem Platz landet der FC St. Pauli in der 1. Bundesliga 2025/26?]]</f>
        <v>-1</v>
      </c>
      <c r="E20" t="s">
        <v>14</v>
      </c>
      <c r="F20" s="5">
        <v>5</v>
      </c>
      <c r="G20" t="s">
        <v>25</v>
      </c>
      <c r="H20" t="s">
        <v>14</v>
      </c>
      <c r="I20" t="s">
        <v>17</v>
      </c>
      <c r="J20" t="s">
        <v>54</v>
      </c>
      <c r="K20">
        <f t="shared" si="0"/>
        <v>1</v>
      </c>
      <c r="L20">
        <f t="shared" si="1"/>
        <v>1</v>
      </c>
      <c r="M20">
        <f t="shared" si="2"/>
        <v>1</v>
      </c>
      <c r="N20">
        <f t="shared" si="3"/>
        <v>0</v>
      </c>
      <c r="O20" s="5">
        <f>SUM(Table1[[#This Row],[Spalte5]:[Spalte6]])*5</f>
        <v>15</v>
      </c>
      <c r="P20" t="s">
        <v>238</v>
      </c>
      <c r="Q20" t="s">
        <v>78</v>
      </c>
      <c r="R20" t="s">
        <v>41</v>
      </c>
      <c r="S20">
        <f t="shared" si="4"/>
        <v>0</v>
      </c>
      <c r="T20">
        <f t="shared" si="5"/>
        <v>1</v>
      </c>
      <c r="U20">
        <f t="shared" si="6"/>
        <v>1</v>
      </c>
      <c r="V20" s="5">
        <f>SUM(Table1[[#This Row],[Spalte94]:[Spalte92]])*5</f>
        <v>10</v>
      </c>
      <c r="W20" t="s">
        <v>58</v>
      </c>
      <c r="X20" s="5">
        <f t="shared" si="7"/>
        <v>0</v>
      </c>
      <c r="Y20" t="s">
        <v>48</v>
      </c>
      <c r="Z20" s="5">
        <f t="shared" si="8"/>
        <v>0</v>
      </c>
      <c r="AA20" t="s">
        <v>139</v>
      </c>
      <c r="AB20" s="5">
        <f t="shared" si="9"/>
        <v>0</v>
      </c>
      <c r="AC20" t="s">
        <v>27</v>
      </c>
      <c r="AD20" s="5">
        <f t="shared" si="10"/>
        <v>5</v>
      </c>
      <c r="AE20" t="s">
        <v>37</v>
      </c>
      <c r="AF20" s="5">
        <f t="shared" si="11"/>
        <v>0</v>
      </c>
      <c r="AG20" s="1">
        <v>6</v>
      </c>
      <c r="AH20" s="6">
        <f>ABS(8-Table1[[#This Row],[Die 1. Frauen des FCSP landet in der Regionalliga Nord (12er Liga) auf Rang...?]])</f>
        <v>2</v>
      </c>
      <c r="AI20" s="6">
        <f>0-Table1[[#This Row],[Spalte16]]</f>
        <v>-2</v>
      </c>
      <c r="AJ20" s="1">
        <v>15</v>
      </c>
      <c r="AK20" s="6">
        <f>ABS(16-Table1[[#This Row],[Die U23 des FCSP landet in der Regionalliga Nord (18er Liga) auf Rang....?]])</f>
        <v>1</v>
      </c>
      <c r="AL20" s="6">
        <f>0-Table1[[#This Row],[Spalte17]]</f>
        <v>-1</v>
      </c>
      <c r="AM2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31</v>
      </c>
      <c r="AP20"/>
    </row>
    <row r="21" spans="1:42" x14ac:dyDescent="0.25">
      <c r="A21">
        <v>19</v>
      </c>
      <c r="B21" t="s">
        <v>757</v>
      </c>
      <c r="C21" s="1">
        <v>15</v>
      </c>
      <c r="D21" s="6">
        <f>-18+Table1[[#This Row],[Auf welchem Platz landet der FC St. Pauli in der 1. Bundesliga 2025/26?]]</f>
        <v>-3</v>
      </c>
      <c r="E21" t="s">
        <v>14</v>
      </c>
      <c r="F21" s="5">
        <v>5</v>
      </c>
      <c r="G21" t="s">
        <v>14</v>
      </c>
      <c r="H21" t="s">
        <v>56</v>
      </c>
      <c r="I21" t="s">
        <v>16</v>
      </c>
      <c r="J21" t="s">
        <v>25</v>
      </c>
      <c r="K21">
        <f t="shared" si="0"/>
        <v>1</v>
      </c>
      <c r="L21">
        <f t="shared" si="1"/>
        <v>1</v>
      </c>
      <c r="M21">
        <f t="shared" si="2"/>
        <v>0</v>
      </c>
      <c r="N21">
        <f t="shared" si="3"/>
        <v>1</v>
      </c>
      <c r="O21" s="5">
        <f>SUM(Table1[[#This Row],[Spalte5]:[Spalte6]])*5</f>
        <v>15</v>
      </c>
      <c r="P21" t="s">
        <v>34</v>
      </c>
      <c r="Q21" t="s">
        <v>78</v>
      </c>
      <c r="R21" t="s">
        <v>24</v>
      </c>
      <c r="S21">
        <f t="shared" si="4"/>
        <v>0</v>
      </c>
      <c r="T21">
        <f t="shared" si="5"/>
        <v>1</v>
      </c>
      <c r="U21">
        <f t="shared" si="6"/>
        <v>0</v>
      </c>
      <c r="V21" s="5">
        <f>SUM(Table1[[#This Row],[Spalte94]:[Spalte92]])*5</f>
        <v>5</v>
      </c>
      <c r="W21" t="s">
        <v>34</v>
      </c>
      <c r="X21" s="5">
        <f t="shared" si="7"/>
        <v>0</v>
      </c>
      <c r="Y21" t="s">
        <v>18</v>
      </c>
      <c r="Z21" s="5">
        <f t="shared" si="8"/>
        <v>0</v>
      </c>
      <c r="AA21" t="s">
        <v>35</v>
      </c>
      <c r="AB21" s="5">
        <f t="shared" si="9"/>
        <v>0</v>
      </c>
      <c r="AC21" t="s">
        <v>27</v>
      </c>
      <c r="AD21" s="5">
        <f t="shared" si="10"/>
        <v>5</v>
      </c>
      <c r="AE21" t="s">
        <v>37</v>
      </c>
      <c r="AF21" s="5">
        <f t="shared" si="11"/>
        <v>0</v>
      </c>
      <c r="AG21" s="1">
        <v>9</v>
      </c>
      <c r="AH21" s="6">
        <f>ABS(8-Table1[[#This Row],[Die 1. Frauen des FCSP landet in der Regionalliga Nord (12er Liga) auf Rang...?]])</f>
        <v>1</v>
      </c>
      <c r="AI21" s="6">
        <f>0-Table1[[#This Row],[Spalte16]]</f>
        <v>-1</v>
      </c>
      <c r="AJ21" s="1">
        <v>16</v>
      </c>
      <c r="AK21" s="6">
        <f>ABS(16-Table1[[#This Row],[Die U23 des FCSP landet in der Regionalliga Nord (18er Liga) auf Rang....?]])</f>
        <v>0</v>
      </c>
      <c r="AL21" s="6">
        <v>5</v>
      </c>
      <c r="AM2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31</v>
      </c>
      <c r="AP21"/>
    </row>
    <row r="22" spans="1:42" x14ac:dyDescent="0.25">
      <c r="A22">
        <v>20</v>
      </c>
      <c r="B22" t="s">
        <v>398</v>
      </c>
      <c r="C22" s="1">
        <v>16</v>
      </c>
      <c r="D22" s="6">
        <f>-18+Table1[[#This Row],[Auf welchem Platz landet der FC St. Pauli in der 1. Bundesliga 2025/26?]]</f>
        <v>-2</v>
      </c>
      <c r="E22" t="s">
        <v>14</v>
      </c>
      <c r="F22" s="5">
        <v>5</v>
      </c>
      <c r="G22" t="s">
        <v>14</v>
      </c>
      <c r="H22" t="s">
        <v>25</v>
      </c>
      <c r="I22" t="s">
        <v>17</v>
      </c>
      <c r="J22" t="s">
        <v>54</v>
      </c>
      <c r="K22">
        <f t="shared" si="0"/>
        <v>1</v>
      </c>
      <c r="L22">
        <f t="shared" si="1"/>
        <v>1</v>
      </c>
      <c r="M22">
        <f t="shared" si="2"/>
        <v>1</v>
      </c>
      <c r="N22">
        <f t="shared" si="3"/>
        <v>0</v>
      </c>
      <c r="O22" s="5">
        <f>SUM(Table1[[#This Row],[Spalte5]:[Spalte6]])*5</f>
        <v>15</v>
      </c>
      <c r="P22" t="s">
        <v>238</v>
      </c>
      <c r="Q22" t="s">
        <v>78</v>
      </c>
      <c r="R22" t="s">
        <v>34</v>
      </c>
      <c r="S22">
        <f t="shared" si="4"/>
        <v>0</v>
      </c>
      <c r="T22">
        <f t="shared" si="5"/>
        <v>1</v>
      </c>
      <c r="U22">
        <f t="shared" si="6"/>
        <v>1</v>
      </c>
      <c r="V22" s="5">
        <f>SUM(Table1[[#This Row],[Spalte94]:[Spalte92]])*5</f>
        <v>10</v>
      </c>
      <c r="W22" t="s">
        <v>23</v>
      </c>
      <c r="X22" s="5">
        <f t="shared" si="7"/>
        <v>0</v>
      </c>
      <c r="Y22" t="s">
        <v>46</v>
      </c>
      <c r="Z22" s="5">
        <f t="shared" si="8"/>
        <v>0</v>
      </c>
      <c r="AA22" t="s">
        <v>35</v>
      </c>
      <c r="AB22" s="5">
        <f t="shared" si="9"/>
        <v>0</v>
      </c>
      <c r="AC22" t="s">
        <v>20</v>
      </c>
      <c r="AD22" s="5">
        <f t="shared" si="10"/>
        <v>0</v>
      </c>
      <c r="AE22" t="s">
        <v>28</v>
      </c>
      <c r="AF22" s="5">
        <f t="shared" si="11"/>
        <v>0</v>
      </c>
      <c r="AG22" s="1">
        <v>6</v>
      </c>
      <c r="AH22" s="6">
        <f>ABS(8-Table1[[#This Row],[Die 1. Frauen des FCSP landet in der Regionalliga Nord (12er Liga) auf Rang...?]])</f>
        <v>2</v>
      </c>
      <c r="AI22" s="6">
        <f>0-Table1[[#This Row],[Spalte16]]</f>
        <v>-2</v>
      </c>
      <c r="AJ22" s="1">
        <v>16</v>
      </c>
      <c r="AK22" s="6">
        <f>ABS(16-Table1[[#This Row],[Die U23 des FCSP landet in der Regionalliga Nord (18er Liga) auf Rang....?]])</f>
        <v>0</v>
      </c>
      <c r="AL22" s="6">
        <v>5</v>
      </c>
      <c r="AM2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31</v>
      </c>
      <c r="AP22"/>
    </row>
    <row r="23" spans="1:42" x14ac:dyDescent="0.25">
      <c r="A23">
        <v>21</v>
      </c>
      <c r="B23" t="s">
        <v>493</v>
      </c>
      <c r="C23" s="1">
        <v>16</v>
      </c>
      <c r="D23" s="6">
        <f>-18+Table1[[#This Row],[Auf welchem Platz landet der FC St. Pauli in der 1. Bundesliga 2025/26?]]</f>
        <v>-2</v>
      </c>
      <c r="E23" t="s">
        <v>14</v>
      </c>
      <c r="F23" s="5">
        <v>5</v>
      </c>
      <c r="G23" t="s">
        <v>25</v>
      </c>
      <c r="H23" t="s">
        <v>14</v>
      </c>
      <c r="I23" t="s">
        <v>54</v>
      </c>
      <c r="J23" t="s">
        <v>17</v>
      </c>
      <c r="K23">
        <f t="shared" si="0"/>
        <v>1</v>
      </c>
      <c r="L23">
        <f t="shared" si="1"/>
        <v>1</v>
      </c>
      <c r="M23">
        <f t="shared" si="2"/>
        <v>1</v>
      </c>
      <c r="N23">
        <f t="shared" si="3"/>
        <v>0</v>
      </c>
      <c r="O23" s="5">
        <f>SUM(Table1[[#This Row],[Spalte5]:[Spalte6]])*5</f>
        <v>15</v>
      </c>
      <c r="P23" t="s">
        <v>238</v>
      </c>
      <c r="Q23" t="s">
        <v>78</v>
      </c>
      <c r="R23" t="s">
        <v>34</v>
      </c>
      <c r="S23">
        <f t="shared" si="4"/>
        <v>0</v>
      </c>
      <c r="T23">
        <f t="shared" si="5"/>
        <v>1</v>
      </c>
      <c r="U23">
        <f t="shared" si="6"/>
        <v>1</v>
      </c>
      <c r="V23" s="5">
        <f>SUM(Table1[[#This Row],[Spalte94]:[Spalte92]])*5</f>
        <v>10</v>
      </c>
      <c r="W23" t="s">
        <v>34</v>
      </c>
      <c r="X23" s="5">
        <f t="shared" si="7"/>
        <v>0</v>
      </c>
      <c r="Y23" t="s">
        <v>48</v>
      </c>
      <c r="Z23" s="5">
        <f t="shared" si="8"/>
        <v>0</v>
      </c>
      <c r="AA23" t="s">
        <v>35</v>
      </c>
      <c r="AB23" s="5">
        <f t="shared" si="9"/>
        <v>0</v>
      </c>
      <c r="AC23" t="s">
        <v>27</v>
      </c>
      <c r="AD23" s="5">
        <f t="shared" si="10"/>
        <v>5</v>
      </c>
      <c r="AE23" t="s">
        <v>37</v>
      </c>
      <c r="AF23" s="5">
        <f t="shared" si="11"/>
        <v>0</v>
      </c>
      <c r="AG23" s="1">
        <v>1</v>
      </c>
      <c r="AH23" s="6">
        <f>ABS(8-Table1[[#This Row],[Die 1. Frauen des FCSP landet in der Regionalliga Nord (12er Liga) auf Rang...?]])</f>
        <v>7</v>
      </c>
      <c r="AI23" s="6">
        <f>0-Table1[[#This Row],[Spalte16]]</f>
        <v>-7</v>
      </c>
      <c r="AJ23" s="1">
        <v>16</v>
      </c>
      <c r="AK23" s="6">
        <f>ABS(16-Table1[[#This Row],[Die U23 des FCSP landet in der Regionalliga Nord (18er Liga) auf Rang....?]])</f>
        <v>0</v>
      </c>
      <c r="AL23" s="6">
        <v>5</v>
      </c>
      <c r="AM2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31</v>
      </c>
      <c r="AP23"/>
    </row>
    <row r="24" spans="1:42" x14ac:dyDescent="0.25">
      <c r="A24">
        <v>22</v>
      </c>
      <c r="B24" t="s">
        <v>385</v>
      </c>
      <c r="C24" s="1">
        <v>16</v>
      </c>
      <c r="D24" s="6">
        <f>-18+Table1[[#This Row],[Auf welchem Platz landet der FC St. Pauli in der 1. Bundesliga 2025/26?]]</f>
        <v>-2</v>
      </c>
      <c r="E24" t="s">
        <v>14</v>
      </c>
      <c r="F24" s="5">
        <v>5</v>
      </c>
      <c r="G24" t="s">
        <v>56</v>
      </c>
      <c r="H24" t="s">
        <v>25</v>
      </c>
      <c r="I24" t="s">
        <v>14</v>
      </c>
      <c r="J24" t="s">
        <v>16</v>
      </c>
      <c r="K24">
        <f t="shared" si="0"/>
        <v>1</v>
      </c>
      <c r="L24">
        <f t="shared" si="1"/>
        <v>1</v>
      </c>
      <c r="M24">
        <f t="shared" si="2"/>
        <v>0</v>
      </c>
      <c r="N24">
        <f t="shared" si="3"/>
        <v>1</v>
      </c>
      <c r="O24" s="5">
        <f>SUM(Table1[[#This Row],[Spalte5]:[Spalte6]])*5</f>
        <v>15</v>
      </c>
      <c r="P24" t="s">
        <v>41</v>
      </c>
      <c r="Q24" t="s">
        <v>34</v>
      </c>
      <c r="R24" t="s">
        <v>238</v>
      </c>
      <c r="S24">
        <f t="shared" si="4"/>
        <v>0</v>
      </c>
      <c r="T24">
        <f t="shared" si="5"/>
        <v>0</v>
      </c>
      <c r="U24">
        <f t="shared" si="6"/>
        <v>1</v>
      </c>
      <c r="V24" s="5">
        <f>SUM(Table1[[#This Row],[Spalte94]:[Spalte92]])*5</f>
        <v>5</v>
      </c>
      <c r="W24" t="s">
        <v>41</v>
      </c>
      <c r="X24" s="5">
        <f t="shared" si="7"/>
        <v>0</v>
      </c>
      <c r="Y24" t="s">
        <v>18</v>
      </c>
      <c r="Z24" s="5">
        <f t="shared" si="8"/>
        <v>0</v>
      </c>
      <c r="AA24" t="s">
        <v>35</v>
      </c>
      <c r="AB24" s="5">
        <f t="shared" si="9"/>
        <v>0</v>
      </c>
      <c r="AC24" t="s">
        <v>27</v>
      </c>
      <c r="AD24" s="5">
        <f t="shared" si="10"/>
        <v>5</v>
      </c>
      <c r="AE24" t="s">
        <v>28</v>
      </c>
      <c r="AF24" s="5">
        <f t="shared" si="11"/>
        <v>0</v>
      </c>
      <c r="AG24" s="1">
        <v>6</v>
      </c>
      <c r="AH24" s="6">
        <f>ABS(8-Table1[[#This Row],[Die 1. Frauen des FCSP landet in der Regionalliga Nord (12er Liga) auf Rang...?]])</f>
        <v>2</v>
      </c>
      <c r="AI24" s="6">
        <f>0-Table1[[#This Row],[Spalte16]]</f>
        <v>-2</v>
      </c>
      <c r="AJ24" s="1">
        <v>16</v>
      </c>
      <c r="AK24" s="6">
        <f>ABS(16-Table1[[#This Row],[Die U23 des FCSP landet in der Regionalliga Nord (18er Liga) auf Rang....?]])</f>
        <v>0</v>
      </c>
      <c r="AL24" s="6">
        <v>5</v>
      </c>
      <c r="AM2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31</v>
      </c>
      <c r="AP24"/>
    </row>
    <row r="25" spans="1:42" x14ac:dyDescent="0.25">
      <c r="A25">
        <v>23</v>
      </c>
      <c r="B25" t="s">
        <v>906</v>
      </c>
      <c r="C25" s="1">
        <v>17</v>
      </c>
      <c r="D25" s="6">
        <f>-18+Table1[[#This Row],[Auf welchem Platz landet der FC St. Pauli in der 1. Bundesliga 2025/26?]]</f>
        <v>-1</v>
      </c>
      <c r="E25" t="s">
        <v>14</v>
      </c>
      <c r="F25" s="5">
        <v>5</v>
      </c>
      <c r="G25" t="s">
        <v>14</v>
      </c>
      <c r="H25" t="s">
        <v>56</v>
      </c>
      <c r="I25" t="s">
        <v>25</v>
      </c>
      <c r="J25" t="s">
        <v>16</v>
      </c>
      <c r="K25">
        <f t="shared" si="0"/>
        <v>1</v>
      </c>
      <c r="L25">
        <f t="shared" si="1"/>
        <v>1</v>
      </c>
      <c r="M25">
        <f t="shared" si="2"/>
        <v>0</v>
      </c>
      <c r="N25">
        <f t="shared" si="3"/>
        <v>1</v>
      </c>
      <c r="O25" s="5">
        <f>SUM(Table1[[#This Row],[Spalte5]:[Spalte6]])*5</f>
        <v>15</v>
      </c>
      <c r="P25" t="s">
        <v>238</v>
      </c>
      <c r="Q25" t="s">
        <v>78</v>
      </c>
      <c r="R25" t="s">
        <v>23</v>
      </c>
      <c r="S25">
        <f t="shared" si="4"/>
        <v>0</v>
      </c>
      <c r="T25">
        <f t="shared" si="5"/>
        <v>1</v>
      </c>
      <c r="U25">
        <f t="shared" si="6"/>
        <v>1</v>
      </c>
      <c r="V25" s="5">
        <f>SUM(Table1[[#This Row],[Spalte94]:[Spalte92]])*5</f>
        <v>10</v>
      </c>
      <c r="W25" t="s">
        <v>24</v>
      </c>
      <c r="X25" s="5">
        <f t="shared" si="7"/>
        <v>0</v>
      </c>
      <c r="Y25" t="s">
        <v>48</v>
      </c>
      <c r="Z25" s="5">
        <f t="shared" si="8"/>
        <v>0</v>
      </c>
      <c r="AA25" t="s">
        <v>35</v>
      </c>
      <c r="AB25" s="5">
        <f t="shared" si="9"/>
        <v>0</v>
      </c>
      <c r="AC25" t="s">
        <v>27</v>
      </c>
      <c r="AD25" s="5">
        <f t="shared" si="10"/>
        <v>5</v>
      </c>
      <c r="AE25" t="s">
        <v>37</v>
      </c>
      <c r="AF25" s="5">
        <f t="shared" si="11"/>
        <v>0</v>
      </c>
      <c r="AG25" s="1">
        <v>7</v>
      </c>
      <c r="AH25" s="6">
        <f>ABS(8-Table1[[#This Row],[Die 1. Frauen des FCSP landet in der Regionalliga Nord (12er Liga) auf Rang...?]])</f>
        <v>1</v>
      </c>
      <c r="AI25" s="6">
        <f>0-Table1[[#This Row],[Spalte16]]</f>
        <v>-1</v>
      </c>
      <c r="AJ25" s="1">
        <v>13</v>
      </c>
      <c r="AK25" s="6">
        <f>ABS(16-Table1[[#This Row],[Die U23 des FCSP landet in der Regionalliga Nord (18er Liga) auf Rang....?]])</f>
        <v>3</v>
      </c>
      <c r="AL25" s="6">
        <f>0-Table1[[#This Row],[Spalte17]]</f>
        <v>-3</v>
      </c>
      <c r="AM2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30</v>
      </c>
      <c r="AP25"/>
    </row>
    <row r="26" spans="1:42" x14ac:dyDescent="0.25">
      <c r="A26">
        <v>24</v>
      </c>
      <c r="B26" t="s">
        <v>928</v>
      </c>
      <c r="C26" s="1">
        <v>14</v>
      </c>
      <c r="D26" s="6">
        <f>-18+Table1[[#This Row],[Auf welchem Platz landet der FC St. Pauli in der 1. Bundesliga 2025/26?]]</f>
        <v>-4</v>
      </c>
      <c r="E26" t="s">
        <v>14</v>
      </c>
      <c r="F26" s="5">
        <v>5</v>
      </c>
      <c r="G26" t="s">
        <v>14</v>
      </c>
      <c r="H26" t="s">
        <v>54</v>
      </c>
      <c r="I26" t="s">
        <v>16</v>
      </c>
      <c r="J26" t="s">
        <v>25</v>
      </c>
      <c r="K26">
        <f t="shared" si="0"/>
        <v>1</v>
      </c>
      <c r="L26">
        <f t="shared" si="1"/>
        <v>1</v>
      </c>
      <c r="M26">
        <f t="shared" si="2"/>
        <v>0</v>
      </c>
      <c r="N26">
        <f t="shared" si="3"/>
        <v>1</v>
      </c>
      <c r="O26" s="5">
        <f>SUM(Table1[[#This Row],[Spalte5]:[Spalte6]])*5</f>
        <v>15</v>
      </c>
      <c r="P26" t="s">
        <v>50</v>
      </c>
      <c r="Q26" t="s">
        <v>15</v>
      </c>
      <c r="R26" t="s">
        <v>34</v>
      </c>
      <c r="S26">
        <f t="shared" si="4"/>
        <v>1</v>
      </c>
      <c r="T26">
        <f t="shared" si="5"/>
        <v>0</v>
      </c>
      <c r="U26">
        <f t="shared" si="6"/>
        <v>0</v>
      </c>
      <c r="V26" s="5">
        <f>SUM(Table1[[#This Row],[Spalte94]:[Spalte92]])*5</f>
        <v>5</v>
      </c>
      <c r="W26" t="s">
        <v>58</v>
      </c>
      <c r="X26" s="5">
        <f t="shared" si="7"/>
        <v>0</v>
      </c>
      <c r="Y26" t="s">
        <v>18</v>
      </c>
      <c r="Z26" s="5">
        <f t="shared" si="8"/>
        <v>0</v>
      </c>
      <c r="AA26" t="s">
        <v>35</v>
      </c>
      <c r="AB26" s="5">
        <f t="shared" si="9"/>
        <v>0</v>
      </c>
      <c r="AC26" t="s">
        <v>27</v>
      </c>
      <c r="AD26" s="5">
        <f t="shared" si="10"/>
        <v>5</v>
      </c>
      <c r="AE26" t="s">
        <v>28</v>
      </c>
      <c r="AF26" s="5">
        <f t="shared" si="11"/>
        <v>0</v>
      </c>
      <c r="AG26" s="1">
        <v>8</v>
      </c>
      <c r="AH26" s="6">
        <f>ABS(8-Table1[[#This Row],[Die 1. Frauen des FCSP landet in der Regionalliga Nord (12er Liga) auf Rang...?]])</f>
        <v>0</v>
      </c>
      <c r="AI26" s="6">
        <v>5</v>
      </c>
      <c r="AJ26" s="1">
        <v>15</v>
      </c>
      <c r="AK26" s="6">
        <f>ABS(16-Table1[[#This Row],[Die U23 des FCSP landet in der Regionalliga Nord (18er Liga) auf Rang....?]])</f>
        <v>1</v>
      </c>
      <c r="AL26" s="6">
        <f>0-Table1[[#This Row],[Spalte17]]</f>
        <v>-1</v>
      </c>
      <c r="AM2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30</v>
      </c>
      <c r="AP26"/>
    </row>
    <row r="27" spans="1:42" x14ac:dyDescent="0.25">
      <c r="A27">
        <v>25</v>
      </c>
      <c r="B27" t="s">
        <v>225</v>
      </c>
      <c r="C27" s="1">
        <v>17</v>
      </c>
      <c r="D27" s="6">
        <f>-18+Table1[[#This Row],[Auf welchem Platz landet der FC St. Pauli in der 1. Bundesliga 2025/26?]]</f>
        <v>-1</v>
      </c>
      <c r="E27" t="s">
        <v>14</v>
      </c>
      <c r="F27" s="5">
        <v>5</v>
      </c>
      <c r="G27" t="s">
        <v>14</v>
      </c>
      <c r="H27" t="s">
        <v>54</v>
      </c>
      <c r="I27" t="s">
        <v>25</v>
      </c>
      <c r="J27" t="s">
        <v>17</v>
      </c>
      <c r="K27">
        <f t="shared" si="0"/>
        <v>1</v>
      </c>
      <c r="L27">
        <f t="shared" si="1"/>
        <v>1</v>
      </c>
      <c r="M27">
        <f t="shared" si="2"/>
        <v>1</v>
      </c>
      <c r="N27">
        <f t="shared" si="3"/>
        <v>0</v>
      </c>
      <c r="O27" s="5">
        <f>SUM(Table1[[#This Row],[Spalte5]:[Spalte6]])*5</f>
        <v>15</v>
      </c>
      <c r="P27" t="s">
        <v>238</v>
      </c>
      <c r="Q27" t="s">
        <v>23</v>
      </c>
      <c r="R27" t="s">
        <v>34</v>
      </c>
      <c r="S27">
        <f t="shared" si="4"/>
        <v>0</v>
      </c>
      <c r="T27">
        <f t="shared" si="5"/>
        <v>0</v>
      </c>
      <c r="U27">
        <f t="shared" si="6"/>
        <v>1</v>
      </c>
      <c r="V27" s="5">
        <f>SUM(Table1[[#This Row],[Spalte94]:[Spalte92]])*5</f>
        <v>5</v>
      </c>
      <c r="W27" t="s">
        <v>50</v>
      </c>
      <c r="X27" s="5">
        <f t="shared" si="7"/>
        <v>0</v>
      </c>
      <c r="Y27" t="s">
        <v>46</v>
      </c>
      <c r="Z27" s="5">
        <f t="shared" si="8"/>
        <v>0</v>
      </c>
      <c r="AA27" t="s">
        <v>35</v>
      </c>
      <c r="AB27" s="5">
        <f t="shared" si="9"/>
        <v>0</v>
      </c>
      <c r="AC27" t="s">
        <v>27</v>
      </c>
      <c r="AD27" s="5">
        <f t="shared" si="10"/>
        <v>5</v>
      </c>
      <c r="AE27" t="s">
        <v>28</v>
      </c>
      <c r="AF27" s="5">
        <f t="shared" si="11"/>
        <v>0</v>
      </c>
      <c r="AG27" s="1">
        <v>12</v>
      </c>
      <c r="AH27" s="6">
        <f>ABS(8-Table1[[#This Row],[Die 1. Frauen des FCSP landet in der Regionalliga Nord (12er Liga) auf Rang...?]])</f>
        <v>4</v>
      </c>
      <c r="AI27" s="6">
        <f>0-Table1[[#This Row],[Spalte16]]</f>
        <v>-4</v>
      </c>
      <c r="AJ27" s="1">
        <v>16</v>
      </c>
      <c r="AK27" s="6">
        <f>ABS(16-Table1[[#This Row],[Die U23 des FCSP landet in der Regionalliga Nord (18er Liga) auf Rang....?]])</f>
        <v>0</v>
      </c>
      <c r="AL27" s="6">
        <v>5</v>
      </c>
      <c r="AM2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30</v>
      </c>
      <c r="AP27"/>
    </row>
    <row r="28" spans="1:42" x14ac:dyDescent="0.25">
      <c r="A28">
        <v>26</v>
      </c>
      <c r="B28" t="s">
        <v>728</v>
      </c>
      <c r="C28" s="1">
        <v>13</v>
      </c>
      <c r="D28" s="6">
        <f>-18+Table1[[#This Row],[Auf welchem Platz landet der FC St. Pauli in der 1. Bundesliga 2025/26?]]</f>
        <v>-5</v>
      </c>
      <c r="E28" t="s">
        <v>14</v>
      </c>
      <c r="F28" s="5">
        <v>5</v>
      </c>
      <c r="G28" t="s">
        <v>14</v>
      </c>
      <c r="H28" t="s">
        <v>25</v>
      </c>
      <c r="I28" t="s">
        <v>16</v>
      </c>
      <c r="J28" t="s">
        <v>17</v>
      </c>
      <c r="K28">
        <f t="shared" si="0"/>
        <v>1</v>
      </c>
      <c r="L28">
        <f t="shared" si="1"/>
        <v>1</v>
      </c>
      <c r="M28">
        <f t="shared" si="2"/>
        <v>1</v>
      </c>
      <c r="N28">
        <f t="shared" si="3"/>
        <v>1</v>
      </c>
      <c r="O28" s="5">
        <f>SUM(Table1[[#This Row],[Spalte5]:[Spalte6]])*5</f>
        <v>20</v>
      </c>
      <c r="P28" t="s">
        <v>34</v>
      </c>
      <c r="Q28" t="s">
        <v>78</v>
      </c>
      <c r="R28" t="s">
        <v>23</v>
      </c>
      <c r="S28">
        <f t="shared" si="4"/>
        <v>0</v>
      </c>
      <c r="T28">
        <f t="shared" si="5"/>
        <v>1</v>
      </c>
      <c r="U28">
        <f t="shared" si="6"/>
        <v>0</v>
      </c>
      <c r="V28" s="5">
        <f>SUM(Table1[[#This Row],[Spalte94]:[Spalte92]])*5</f>
        <v>5</v>
      </c>
      <c r="W28" t="s">
        <v>23</v>
      </c>
      <c r="X28" s="5">
        <f t="shared" si="7"/>
        <v>0</v>
      </c>
      <c r="Y28" t="s">
        <v>48</v>
      </c>
      <c r="Z28" s="5">
        <f t="shared" si="8"/>
        <v>0</v>
      </c>
      <c r="AA28" t="s">
        <v>19</v>
      </c>
      <c r="AB28" s="5">
        <f t="shared" si="9"/>
        <v>0</v>
      </c>
      <c r="AC28" t="s">
        <v>27</v>
      </c>
      <c r="AD28" s="5">
        <f t="shared" si="10"/>
        <v>5</v>
      </c>
      <c r="AE28" t="s">
        <v>37</v>
      </c>
      <c r="AF28" s="5">
        <f t="shared" si="11"/>
        <v>0</v>
      </c>
      <c r="AG28" s="1">
        <v>8</v>
      </c>
      <c r="AH28" s="6">
        <f>ABS(8-Table1[[#This Row],[Die 1. Frauen des FCSP landet in der Regionalliga Nord (12er Liga) auf Rang...?]])</f>
        <v>0</v>
      </c>
      <c r="AI28" s="6">
        <v>5</v>
      </c>
      <c r="AJ28" s="1">
        <v>11</v>
      </c>
      <c r="AK28" s="6">
        <f>ABS(16-Table1[[#This Row],[Die U23 des FCSP landet in der Regionalliga Nord (18er Liga) auf Rang....?]])</f>
        <v>5</v>
      </c>
      <c r="AL28" s="6">
        <f>0-Table1[[#This Row],[Spalte17]]</f>
        <v>-5</v>
      </c>
      <c r="AM2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30</v>
      </c>
      <c r="AP28"/>
    </row>
    <row r="29" spans="1:42" x14ac:dyDescent="0.25">
      <c r="A29">
        <v>27</v>
      </c>
      <c r="B29" t="s">
        <v>761</v>
      </c>
      <c r="C29" s="1">
        <v>16</v>
      </c>
      <c r="D29" s="6">
        <f>-18+Table1[[#This Row],[Auf welchem Platz landet der FC St. Pauli in der 1. Bundesliga 2025/26?]]</f>
        <v>-2</v>
      </c>
      <c r="E29" t="s">
        <v>14</v>
      </c>
      <c r="F29" s="5">
        <v>5</v>
      </c>
      <c r="G29" t="s">
        <v>14</v>
      </c>
      <c r="H29" t="s">
        <v>17</v>
      </c>
      <c r="I29" t="s">
        <v>56</v>
      </c>
      <c r="J29" t="s">
        <v>16</v>
      </c>
      <c r="K29">
        <f t="shared" si="0"/>
        <v>1</v>
      </c>
      <c r="L29">
        <f t="shared" si="1"/>
        <v>0</v>
      </c>
      <c r="M29">
        <f t="shared" si="2"/>
        <v>1</v>
      </c>
      <c r="N29">
        <f t="shared" si="3"/>
        <v>1</v>
      </c>
      <c r="O29" s="5">
        <f>SUM(Table1[[#This Row],[Spalte5]:[Spalte6]])*5</f>
        <v>15</v>
      </c>
      <c r="P29" t="s">
        <v>34</v>
      </c>
      <c r="Q29" t="s">
        <v>78</v>
      </c>
      <c r="R29" t="s">
        <v>238</v>
      </c>
      <c r="S29">
        <f t="shared" si="4"/>
        <v>0</v>
      </c>
      <c r="T29">
        <f t="shared" si="5"/>
        <v>1</v>
      </c>
      <c r="U29">
        <f t="shared" si="6"/>
        <v>1</v>
      </c>
      <c r="V29" s="5">
        <f>SUM(Table1[[#This Row],[Spalte94]:[Spalte92]])*5</f>
        <v>10</v>
      </c>
      <c r="W29" t="s">
        <v>17</v>
      </c>
      <c r="X29" s="5">
        <f t="shared" si="7"/>
        <v>0</v>
      </c>
      <c r="Y29" t="s">
        <v>48</v>
      </c>
      <c r="Z29" s="5">
        <f t="shared" si="8"/>
        <v>0</v>
      </c>
      <c r="AA29" t="s">
        <v>139</v>
      </c>
      <c r="AB29" s="5">
        <f t="shared" si="9"/>
        <v>0</v>
      </c>
      <c r="AC29" t="s">
        <v>27</v>
      </c>
      <c r="AD29" s="5">
        <f t="shared" si="10"/>
        <v>5</v>
      </c>
      <c r="AE29" t="s">
        <v>137</v>
      </c>
      <c r="AF29" s="5">
        <f t="shared" si="11"/>
        <v>5</v>
      </c>
      <c r="AG29" s="1">
        <v>6</v>
      </c>
      <c r="AH29" s="6">
        <f>ABS(8-Table1[[#This Row],[Die 1. Frauen des FCSP landet in der Regionalliga Nord (12er Liga) auf Rang...?]])</f>
        <v>2</v>
      </c>
      <c r="AI29" s="6">
        <f>0-Table1[[#This Row],[Spalte16]]</f>
        <v>-2</v>
      </c>
      <c r="AJ29" s="1">
        <v>10</v>
      </c>
      <c r="AK29" s="6">
        <f>ABS(16-Table1[[#This Row],[Die U23 des FCSP landet in der Regionalliga Nord (18er Liga) auf Rang....?]])</f>
        <v>6</v>
      </c>
      <c r="AL29" s="6">
        <f>0-Table1[[#This Row],[Spalte17]]</f>
        <v>-6</v>
      </c>
      <c r="AM2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30</v>
      </c>
      <c r="AP29"/>
    </row>
    <row r="30" spans="1:42" x14ac:dyDescent="0.25">
      <c r="A30">
        <v>28</v>
      </c>
      <c r="B30" t="s">
        <v>374</v>
      </c>
      <c r="C30" s="1">
        <v>15</v>
      </c>
      <c r="D30" s="6">
        <f>-18+Table1[[#This Row],[Auf welchem Platz landet der FC St. Pauli in der 1. Bundesliga 2025/26?]]</f>
        <v>-3</v>
      </c>
      <c r="E30" t="s">
        <v>14</v>
      </c>
      <c r="F30" s="5">
        <v>5</v>
      </c>
      <c r="G30" t="s">
        <v>14</v>
      </c>
      <c r="H30" t="s">
        <v>25</v>
      </c>
      <c r="I30" t="s">
        <v>17</v>
      </c>
      <c r="J30" t="s">
        <v>54</v>
      </c>
      <c r="K30">
        <f t="shared" si="0"/>
        <v>1</v>
      </c>
      <c r="L30">
        <f t="shared" si="1"/>
        <v>1</v>
      </c>
      <c r="M30">
        <f t="shared" si="2"/>
        <v>1</v>
      </c>
      <c r="N30">
        <f t="shared" si="3"/>
        <v>0</v>
      </c>
      <c r="O30" s="5">
        <f>SUM(Table1[[#This Row],[Spalte5]:[Spalte6]])*5</f>
        <v>15</v>
      </c>
      <c r="P30" t="s">
        <v>41</v>
      </c>
      <c r="Q30" t="s">
        <v>34</v>
      </c>
      <c r="R30" t="s">
        <v>78</v>
      </c>
      <c r="S30">
        <f t="shared" si="4"/>
        <v>0</v>
      </c>
      <c r="T30">
        <f t="shared" si="5"/>
        <v>1</v>
      </c>
      <c r="U30">
        <f t="shared" si="6"/>
        <v>0</v>
      </c>
      <c r="V30" s="5">
        <f>SUM(Table1[[#This Row],[Spalte94]:[Spalte92]])*5</f>
        <v>5</v>
      </c>
      <c r="W30" t="s">
        <v>58</v>
      </c>
      <c r="X30" s="5">
        <f t="shared" si="7"/>
        <v>0</v>
      </c>
      <c r="Y30" t="s">
        <v>26</v>
      </c>
      <c r="Z30" s="5">
        <f t="shared" si="8"/>
        <v>0</v>
      </c>
      <c r="AA30" t="s">
        <v>35</v>
      </c>
      <c r="AB30" s="5">
        <f t="shared" si="9"/>
        <v>0</v>
      </c>
      <c r="AC30" t="s">
        <v>27</v>
      </c>
      <c r="AD30" s="5">
        <f t="shared" si="10"/>
        <v>5</v>
      </c>
      <c r="AE30" t="s">
        <v>37</v>
      </c>
      <c r="AF30" s="5">
        <f t="shared" si="11"/>
        <v>0</v>
      </c>
      <c r="AG30" s="1">
        <v>8</v>
      </c>
      <c r="AH30" s="6">
        <f>ABS(8-Table1[[#This Row],[Die 1. Frauen des FCSP landet in der Regionalliga Nord (12er Liga) auf Rang...?]])</f>
        <v>0</v>
      </c>
      <c r="AI30" s="6">
        <v>5</v>
      </c>
      <c r="AJ30" s="1">
        <v>14</v>
      </c>
      <c r="AK30" s="6">
        <f>ABS(16-Table1[[#This Row],[Die U23 des FCSP landet in der Regionalliga Nord (18er Liga) auf Rang....?]])</f>
        <v>2</v>
      </c>
      <c r="AL30" s="6">
        <f>0-Table1[[#This Row],[Spalte17]]</f>
        <v>-2</v>
      </c>
      <c r="AM3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30</v>
      </c>
      <c r="AP30"/>
    </row>
    <row r="31" spans="1:42" x14ac:dyDescent="0.25">
      <c r="A31">
        <v>29</v>
      </c>
      <c r="B31" t="s">
        <v>149</v>
      </c>
      <c r="C31" s="1">
        <v>16</v>
      </c>
      <c r="D31" s="6">
        <f>-18+Table1[[#This Row],[Auf welchem Platz landet der FC St. Pauli in der 1. Bundesliga 2025/26?]]</f>
        <v>-2</v>
      </c>
      <c r="E31" t="s">
        <v>14</v>
      </c>
      <c r="F31" s="5">
        <v>5</v>
      </c>
      <c r="G31" t="s">
        <v>14</v>
      </c>
      <c r="H31" t="s">
        <v>56</v>
      </c>
      <c r="I31" t="s">
        <v>25</v>
      </c>
      <c r="J31" t="s">
        <v>17</v>
      </c>
      <c r="K31">
        <f t="shared" si="0"/>
        <v>1</v>
      </c>
      <c r="L31">
        <f t="shared" si="1"/>
        <v>1</v>
      </c>
      <c r="M31">
        <f t="shared" si="2"/>
        <v>1</v>
      </c>
      <c r="N31">
        <f t="shared" si="3"/>
        <v>0</v>
      </c>
      <c r="O31" s="5">
        <f>SUM(Table1[[#This Row],[Spalte5]:[Spalte6]])*5</f>
        <v>15</v>
      </c>
      <c r="P31" t="s">
        <v>78</v>
      </c>
      <c r="Q31" t="s">
        <v>15</v>
      </c>
      <c r="R31" t="s">
        <v>238</v>
      </c>
      <c r="S31">
        <f t="shared" si="4"/>
        <v>0</v>
      </c>
      <c r="T31">
        <f t="shared" si="5"/>
        <v>1</v>
      </c>
      <c r="U31">
        <f t="shared" si="6"/>
        <v>1</v>
      </c>
      <c r="V31" s="5">
        <f>SUM(Table1[[#This Row],[Spalte94]:[Spalte92]])*5</f>
        <v>10</v>
      </c>
      <c r="W31" t="s">
        <v>34</v>
      </c>
      <c r="X31" s="5">
        <f t="shared" si="7"/>
        <v>0</v>
      </c>
      <c r="Y31" t="s">
        <v>48</v>
      </c>
      <c r="Z31" s="5">
        <f t="shared" si="8"/>
        <v>0</v>
      </c>
      <c r="AA31" t="s">
        <v>139</v>
      </c>
      <c r="AB31" s="5">
        <f t="shared" si="9"/>
        <v>0</v>
      </c>
      <c r="AC31" t="s">
        <v>27</v>
      </c>
      <c r="AD31" s="5">
        <f t="shared" si="10"/>
        <v>5</v>
      </c>
      <c r="AE31" t="s">
        <v>32</v>
      </c>
      <c r="AF31" s="5">
        <f t="shared" si="11"/>
        <v>0</v>
      </c>
      <c r="AG31" s="1">
        <v>7</v>
      </c>
      <c r="AH31" s="6">
        <f>ABS(8-Table1[[#This Row],[Die 1. Frauen des FCSP landet in der Regionalliga Nord (12er Liga) auf Rang...?]])</f>
        <v>1</v>
      </c>
      <c r="AI31" s="6">
        <f>0-Table1[[#This Row],[Spalte16]]</f>
        <v>-1</v>
      </c>
      <c r="AJ31" s="1">
        <v>14</v>
      </c>
      <c r="AK31" s="6">
        <f>ABS(16-Table1[[#This Row],[Die U23 des FCSP landet in der Regionalliga Nord (18er Liga) auf Rang....?]])</f>
        <v>2</v>
      </c>
      <c r="AL31" s="6">
        <f>0-Table1[[#This Row],[Spalte17]]</f>
        <v>-2</v>
      </c>
      <c r="AM3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30</v>
      </c>
      <c r="AP31"/>
    </row>
    <row r="32" spans="1:42" x14ac:dyDescent="0.25">
      <c r="A32">
        <v>30</v>
      </c>
      <c r="B32" t="s">
        <v>559</v>
      </c>
      <c r="C32" s="1">
        <v>15</v>
      </c>
      <c r="D32" s="6">
        <f>-18+Table1[[#This Row],[Auf welchem Platz landet der FC St. Pauli in der 1. Bundesliga 2025/26?]]</f>
        <v>-3</v>
      </c>
      <c r="E32" t="s">
        <v>14</v>
      </c>
      <c r="F32" s="5">
        <v>5</v>
      </c>
      <c r="G32" t="s">
        <v>14</v>
      </c>
      <c r="H32" t="s">
        <v>54</v>
      </c>
      <c r="I32" t="s">
        <v>25</v>
      </c>
      <c r="J32" t="s">
        <v>17</v>
      </c>
      <c r="K32">
        <f t="shared" si="0"/>
        <v>1</v>
      </c>
      <c r="L32">
        <f t="shared" si="1"/>
        <v>1</v>
      </c>
      <c r="M32">
        <f t="shared" si="2"/>
        <v>1</v>
      </c>
      <c r="N32">
        <f t="shared" si="3"/>
        <v>0</v>
      </c>
      <c r="O32" s="5">
        <f>SUM(Table1[[#This Row],[Spalte5]:[Spalte6]])*5</f>
        <v>15</v>
      </c>
      <c r="P32" t="s">
        <v>23</v>
      </c>
      <c r="Q32" t="s">
        <v>78</v>
      </c>
      <c r="R32" t="s">
        <v>34</v>
      </c>
      <c r="S32">
        <f t="shared" si="4"/>
        <v>0</v>
      </c>
      <c r="T32">
        <f t="shared" si="5"/>
        <v>1</v>
      </c>
      <c r="U32">
        <f t="shared" si="6"/>
        <v>0</v>
      </c>
      <c r="V32" s="5">
        <f>SUM(Table1[[#This Row],[Spalte94]:[Spalte92]])*5</f>
        <v>5</v>
      </c>
      <c r="W32" t="s">
        <v>58</v>
      </c>
      <c r="X32" s="5">
        <f t="shared" si="7"/>
        <v>0</v>
      </c>
      <c r="Y32" t="s">
        <v>18</v>
      </c>
      <c r="Z32" s="5">
        <f t="shared" si="8"/>
        <v>0</v>
      </c>
      <c r="AA32" t="s">
        <v>35</v>
      </c>
      <c r="AB32" s="5">
        <f t="shared" si="9"/>
        <v>0</v>
      </c>
      <c r="AC32" t="s">
        <v>27</v>
      </c>
      <c r="AD32" s="5">
        <f t="shared" si="10"/>
        <v>5</v>
      </c>
      <c r="AE32" t="s">
        <v>28</v>
      </c>
      <c r="AF32" s="5">
        <f t="shared" si="11"/>
        <v>0</v>
      </c>
      <c r="AG32" s="1">
        <v>6</v>
      </c>
      <c r="AH32" s="6">
        <f>ABS(8-Table1[[#This Row],[Die 1. Frauen des FCSP landet in der Regionalliga Nord (12er Liga) auf Rang...?]])</f>
        <v>2</v>
      </c>
      <c r="AI32" s="6">
        <f>0-Table1[[#This Row],[Spalte16]]</f>
        <v>-2</v>
      </c>
      <c r="AJ32" s="1">
        <v>16</v>
      </c>
      <c r="AK32" s="6">
        <f>ABS(16-Table1[[#This Row],[Die U23 des FCSP landet in der Regionalliga Nord (18er Liga) auf Rang....?]])</f>
        <v>0</v>
      </c>
      <c r="AL32" s="6">
        <v>5</v>
      </c>
      <c r="AM3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30</v>
      </c>
      <c r="AP32"/>
    </row>
    <row r="33" spans="1:42" x14ac:dyDescent="0.25">
      <c r="A33">
        <v>31</v>
      </c>
      <c r="B33" t="s">
        <v>498</v>
      </c>
      <c r="C33" s="1">
        <v>16</v>
      </c>
      <c r="D33" s="6">
        <f>-18+Table1[[#This Row],[Auf welchem Platz landet der FC St. Pauli in der 1. Bundesliga 2025/26?]]</f>
        <v>-2</v>
      </c>
      <c r="E33" t="s">
        <v>14</v>
      </c>
      <c r="F33" s="5">
        <v>5</v>
      </c>
      <c r="G33" t="s">
        <v>14</v>
      </c>
      <c r="H33" t="s">
        <v>54</v>
      </c>
      <c r="I33" t="s">
        <v>25</v>
      </c>
      <c r="J33" t="s">
        <v>16</v>
      </c>
      <c r="K33">
        <f t="shared" si="0"/>
        <v>1</v>
      </c>
      <c r="L33">
        <f t="shared" si="1"/>
        <v>1</v>
      </c>
      <c r="M33">
        <f t="shared" si="2"/>
        <v>0</v>
      </c>
      <c r="N33">
        <f t="shared" si="3"/>
        <v>1</v>
      </c>
      <c r="O33" s="5">
        <f>SUM(Table1[[#This Row],[Spalte5]:[Spalte6]])*5</f>
        <v>15</v>
      </c>
      <c r="P33" t="s">
        <v>238</v>
      </c>
      <c r="Q33" t="s">
        <v>34</v>
      </c>
      <c r="R33" t="s">
        <v>15</v>
      </c>
      <c r="S33">
        <f t="shared" si="4"/>
        <v>0</v>
      </c>
      <c r="T33">
        <f t="shared" si="5"/>
        <v>0</v>
      </c>
      <c r="U33">
        <f t="shared" si="6"/>
        <v>1</v>
      </c>
      <c r="V33" s="5">
        <f>SUM(Table1[[#This Row],[Spalte94]:[Spalte92]])*5</f>
        <v>5</v>
      </c>
      <c r="W33" t="s">
        <v>50</v>
      </c>
      <c r="X33" s="5">
        <f t="shared" si="7"/>
        <v>0</v>
      </c>
      <c r="Y33" t="s">
        <v>18</v>
      </c>
      <c r="Z33" s="5">
        <f t="shared" si="8"/>
        <v>0</v>
      </c>
      <c r="AA33" t="s">
        <v>19</v>
      </c>
      <c r="AB33" s="5">
        <f t="shared" si="9"/>
        <v>0</v>
      </c>
      <c r="AC33" t="s">
        <v>27</v>
      </c>
      <c r="AD33" s="5">
        <f t="shared" si="10"/>
        <v>5</v>
      </c>
      <c r="AE33" t="s">
        <v>37</v>
      </c>
      <c r="AF33" s="5">
        <f t="shared" si="11"/>
        <v>0</v>
      </c>
      <c r="AG33" s="1">
        <v>5</v>
      </c>
      <c r="AH33" s="6">
        <f>ABS(8-Table1[[#This Row],[Die 1. Frauen des FCSP landet in der Regionalliga Nord (12er Liga) auf Rang...?]])</f>
        <v>3</v>
      </c>
      <c r="AI33" s="6">
        <f>0-Table1[[#This Row],[Spalte16]]</f>
        <v>-3</v>
      </c>
      <c r="AJ33" s="1">
        <v>16</v>
      </c>
      <c r="AK33" s="6">
        <f>ABS(16-Table1[[#This Row],[Die U23 des FCSP landet in der Regionalliga Nord (18er Liga) auf Rang....?]])</f>
        <v>0</v>
      </c>
      <c r="AL33" s="6">
        <v>5</v>
      </c>
      <c r="AM3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30</v>
      </c>
      <c r="AP33"/>
    </row>
    <row r="34" spans="1:42" x14ac:dyDescent="0.25">
      <c r="A34">
        <v>32</v>
      </c>
      <c r="B34" t="s">
        <v>807</v>
      </c>
      <c r="C34" s="1">
        <v>14</v>
      </c>
      <c r="D34" s="6">
        <f>-18+Table1[[#This Row],[Auf welchem Platz landet der FC St. Pauli in der 1. Bundesliga 2025/26?]]</f>
        <v>-4</v>
      </c>
      <c r="E34" t="s">
        <v>14</v>
      </c>
      <c r="F34" s="5">
        <v>5</v>
      </c>
      <c r="G34" t="s">
        <v>25</v>
      </c>
      <c r="H34" t="s">
        <v>54</v>
      </c>
      <c r="I34" t="s">
        <v>14</v>
      </c>
      <c r="J34" t="s">
        <v>16</v>
      </c>
      <c r="K34">
        <f t="shared" si="0"/>
        <v>1</v>
      </c>
      <c r="L34">
        <f t="shared" si="1"/>
        <v>1</v>
      </c>
      <c r="M34">
        <f t="shared" si="2"/>
        <v>0</v>
      </c>
      <c r="N34">
        <f t="shared" si="3"/>
        <v>1</v>
      </c>
      <c r="O34" s="5">
        <f>SUM(Table1[[#This Row],[Spalte5]:[Spalte6]])*5</f>
        <v>15</v>
      </c>
      <c r="P34" t="s">
        <v>15</v>
      </c>
      <c r="Q34" t="s">
        <v>78</v>
      </c>
      <c r="R34" t="s">
        <v>41</v>
      </c>
      <c r="S34">
        <f t="shared" si="4"/>
        <v>0</v>
      </c>
      <c r="T34">
        <f t="shared" si="5"/>
        <v>1</v>
      </c>
      <c r="U34">
        <f t="shared" si="6"/>
        <v>0</v>
      </c>
      <c r="V34" s="5">
        <f>SUM(Table1[[#This Row],[Spalte94]:[Spalte92]])*5</f>
        <v>5</v>
      </c>
      <c r="W34" t="s">
        <v>15</v>
      </c>
      <c r="X34" s="5">
        <f t="shared" si="7"/>
        <v>0</v>
      </c>
      <c r="Y34" t="s">
        <v>30</v>
      </c>
      <c r="Z34" s="5">
        <f t="shared" si="8"/>
        <v>0</v>
      </c>
      <c r="AA34" t="s">
        <v>35</v>
      </c>
      <c r="AB34" s="5">
        <f t="shared" si="9"/>
        <v>0</v>
      </c>
      <c r="AC34" t="s">
        <v>27</v>
      </c>
      <c r="AD34" s="5">
        <f t="shared" si="10"/>
        <v>5</v>
      </c>
      <c r="AE34" t="s">
        <v>21</v>
      </c>
      <c r="AF34" s="5">
        <f t="shared" si="11"/>
        <v>0</v>
      </c>
      <c r="AG34" s="1">
        <v>10</v>
      </c>
      <c r="AH34" s="6">
        <f>ABS(8-Table1[[#This Row],[Die 1. Frauen des FCSP landet in der Regionalliga Nord (12er Liga) auf Rang...?]])</f>
        <v>2</v>
      </c>
      <c r="AI34" s="6">
        <f>0-Table1[[#This Row],[Spalte16]]</f>
        <v>-2</v>
      </c>
      <c r="AJ34" s="1">
        <v>16</v>
      </c>
      <c r="AK34" s="6">
        <f>ABS(16-Table1[[#This Row],[Die U23 des FCSP landet in der Regionalliga Nord (18er Liga) auf Rang....?]])</f>
        <v>0</v>
      </c>
      <c r="AL34" s="6">
        <v>5</v>
      </c>
      <c r="AM3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29</v>
      </c>
      <c r="AP34"/>
    </row>
    <row r="35" spans="1:42" x14ac:dyDescent="0.25">
      <c r="A35">
        <v>33</v>
      </c>
      <c r="B35" t="s">
        <v>413</v>
      </c>
      <c r="C35" s="1">
        <v>17</v>
      </c>
      <c r="D35" s="6">
        <f>-18+Table1[[#This Row],[Auf welchem Platz landet der FC St. Pauli in der 1. Bundesliga 2025/26?]]</f>
        <v>-1</v>
      </c>
      <c r="E35" t="s">
        <v>14</v>
      </c>
      <c r="F35" s="5">
        <v>5</v>
      </c>
      <c r="G35" t="s">
        <v>14</v>
      </c>
      <c r="H35" t="s">
        <v>54</v>
      </c>
      <c r="I35" t="s">
        <v>17</v>
      </c>
      <c r="J35" t="s">
        <v>25</v>
      </c>
      <c r="K35">
        <f t="shared" si="0"/>
        <v>1</v>
      </c>
      <c r="L35">
        <f t="shared" si="1"/>
        <v>1</v>
      </c>
      <c r="M35">
        <f t="shared" si="2"/>
        <v>1</v>
      </c>
      <c r="N35">
        <f t="shared" si="3"/>
        <v>0</v>
      </c>
      <c r="O35" s="5">
        <f>SUM(Table1[[#This Row],[Spalte5]:[Spalte6]])*5</f>
        <v>15</v>
      </c>
      <c r="P35" t="s">
        <v>238</v>
      </c>
      <c r="Q35" t="s">
        <v>78</v>
      </c>
      <c r="R35" t="s">
        <v>34</v>
      </c>
      <c r="S35">
        <f t="shared" si="4"/>
        <v>0</v>
      </c>
      <c r="T35">
        <f t="shared" si="5"/>
        <v>1</v>
      </c>
      <c r="U35">
        <f t="shared" si="6"/>
        <v>1</v>
      </c>
      <c r="V35" s="5">
        <f>SUM(Table1[[#This Row],[Spalte94]:[Spalte92]])*5</f>
        <v>10</v>
      </c>
      <c r="W35" t="s">
        <v>24</v>
      </c>
      <c r="X35" s="5">
        <f t="shared" si="7"/>
        <v>0</v>
      </c>
      <c r="Y35" t="s">
        <v>18</v>
      </c>
      <c r="Z35" s="5">
        <f t="shared" si="8"/>
        <v>0</v>
      </c>
      <c r="AA35" t="s">
        <v>139</v>
      </c>
      <c r="AB35" s="5">
        <f t="shared" si="9"/>
        <v>0</v>
      </c>
      <c r="AC35" t="s">
        <v>27</v>
      </c>
      <c r="AD35" s="5">
        <f t="shared" si="10"/>
        <v>5</v>
      </c>
      <c r="AE35" t="s">
        <v>37</v>
      </c>
      <c r="AF35" s="5">
        <f t="shared" si="11"/>
        <v>0</v>
      </c>
      <c r="AG35" s="1">
        <v>5</v>
      </c>
      <c r="AH35" s="6">
        <f>ABS(8-Table1[[#This Row],[Die 1. Frauen des FCSP landet in der Regionalliga Nord (12er Liga) auf Rang...?]])</f>
        <v>3</v>
      </c>
      <c r="AI35" s="6">
        <f>0-Table1[[#This Row],[Spalte16]]</f>
        <v>-3</v>
      </c>
      <c r="AJ35" s="1">
        <v>14</v>
      </c>
      <c r="AK35" s="6">
        <f>ABS(16-Table1[[#This Row],[Die U23 des FCSP landet in der Regionalliga Nord (18er Liga) auf Rang....?]])</f>
        <v>2</v>
      </c>
      <c r="AL35" s="6">
        <f>0-Table1[[#This Row],[Spalte17]]</f>
        <v>-2</v>
      </c>
      <c r="AM3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29</v>
      </c>
      <c r="AP35"/>
    </row>
    <row r="36" spans="1:42" x14ac:dyDescent="0.25">
      <c r="A36">
        <v>34</v>
      </c>
      <c r="B36" t="s">
        <v>120</v>
      </c>
      <c r="C36" s="1">
        <v>13</v>
      </c>
      <c r="D36" s="6">
        <f>-18+Table1[[#This Row],[Auf welchem Platz landet der FC St. Pauli in der 1. Bundesliga 2025/26?]]</f>
        <v>-5</v>
      </c>
      <c r="E36" t="s">
        <v>14</v>
      </c>
      <c r="F36" s="5">
        <v>5</v>
      </c>
      <c r="G36" t="s">
        <v>56</v>
      </c>
      <c r="H36" t="s">
        <v>14</v>
      </c>
      <c r="I36" t="s">
        <v>25</v>
      </c>
      <c r="J36" t="s">
        <v>17</v>
      </c>
      <c r="K36">
        <f t="shared" si="0"/>
        <v>1</v>
      </c>
      <c r="L36">
        <f t="shared" si="1"/>
        <v>1</v>
      </c>
      <c r="M36">
        <f t="shared" si="2"/>
        <v>1</v>
      </c>
      <c r="N36">
        <f t="shared" si="3"/>
        <v>0</v>
      </c>
      <c r="O36" s="5">
        <f>SUM(Table1[[#This Row],[Spalte5]:[Spalte6]])*5</f>
        <v>15</v>
      </c>
      <c r="P36" t="s">
        <v>34</v>
      </c>
      <c r="Q36" t="s">
        <v>78</v>
      </c>
      <c r="R36" t="s">
        <v>15</v>
      </c>
      <c r="S36">
        <f t="shared" si="4"/>
        <v>0</v>
      </c>
      <c r="T36">
        <f t="shared" si="5"/>
        <v>1</v>
      </c>
      <c r="U36">
        <f t="shared" si="6"/>
        <v>0</v>
      </c>
      <c r="V36" s="5">
        <f>SUM(Table1[[#This Row],[Spalte94]:[Spalte92]])*5</f>
        <v>5</v>
      </c>
      <c r="W36" t="s">
        <v>34</v>
      </c>
      <c r="X36" s="5">
        <f t="shared" si="7"/>
        <v>0</v>
      </c>
      <c r="Y36" t="s">
        <v>18</v>
      </c>
      <c r="Z36" s="5">
        <f t="shared" si="8"/>
        <v>0</v>
      </c>
      <c r="AA36" t="s">
        <v>19</v>
      </c>
      <c r="AB36" s="5">
        <f t="shared" si="9"/>
        <v>0</v>
      </c>
      <c r="AC36" t="s">
        <v>27</v>
      </c>
      <c r="AD36" s="5">
        <f t="shared" si="10"/>
        <v>5</v>
      </c>
      <c r="AE36" t="s">
        <v>32</v>
      </c>
      <c r="AF36" s="5">
        <f t="shared" si="11"/>
        <v>0</v>
      </c>
      <c r="AG36" s="1">
        <v>7</v>
      </c>
      <c r="AH36" s="6">
        <f>ABS(8-Table1[[#This Row],[Die 1. Frauen des FCSP landet in der Regionalliga Nord (12er Liga) auf Rang...?]])</f>
        <v>1</v>
      </c>
      <c r="AI36" s="6">
        <f>0-Table1[[#This Row],[Spalte16]]</f>
        <v>-1</v>
      </c>
      <c r="AJ36" s="1">
        <v>16</v>
      </c>
      <c r="AK36" s="6">
        <f>ABS(16-Table1[[#This Row],[Die U23 des FCSP landet in der Regionalliga Nord (18er Liga) auf Rang....?]])</f>
        <v>0</v>
      </c>
      <c r="AL36" s="6">
        <v>5</v>
      </c>
      <c r="AM3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29</v>
      </c>
      <c r="AP36"/>
    </row>
    <row r="37" spans="1:42" x14ac:dyDescent="0.25">
      <c r="A37">
        <v>35</v>
      </c>
      <c r="B37" t="s">
        <v>433</v>
      </c>
      <c r="C37" s="1">
        <v>16</v>
      </c>
      <c r="D37" s="6">
        <f>-18+Table1[[#This Row],[Auf welchem Platz landet der FC St. Pauli in der 1. Bundesliga 2025/26?]]</f>
        <v>-2</v>
      </c>
      <c r="E37" t="s">
        <v>14</v>
      </c>
      <c r="F37" s="5">
        <v>5</v>
      </c>
      <c r="G37" t="s">
        <v>14</v>
      </c>
      <c r="H37" t="s">
        <v>25</v>
      </c>
      <c r="I37" t="s">
        <v>16</v>
      </c>
      <c r="J37" t="s">
        <v>56</v>
      </c>
      <c r="K37">
        <f t="shared" si="0"/>
        <v>1</v>
      </c>
      <c r="L37">
        <f t="shared" si="1"/>
        <v>1</v>
      </c>
      <c r="M37">
        <f t="shared" si="2"/>
        <v>0</v>
      </c>
      <c r="N37">
        <f t="shared" si="3"/>
        <v>1</v>
      </c>
      <c r="O37" s="5">
        <f>SUM(Table1[[#This Row],[Spalte5]:[Spalte6]])*5</f>
        <v>15</v>
      </c>
      <c r="P37" t="s">
        <v>238</v>
      </c>
      <c r="Q37" t="s">
        <v>78</v>
      </c>
      <c r="R37" t="s">
        <v>34</v>
      </c>
      <c r="S37">
        <f t="shared" si="4"/>
        <v>0</v>
      </c>
      <c r="T37">
        <f t="shared" si="5"/>
        <v>1</v>
      </c>
      <c r="U37">
        <f t="shared" si="6"/>
        <v>1</v>
      </c>
      <c r="V37" s="5">
        <f>SUM(Table1[[#This Row],[Spalte94]:[Spalte92]])*5</f>
        <v>10</v>
      </c>
      <c r="W37" t="s">
        <v>23</v>
      </c>
      <c r="X37" s="5">
        <f t="shared" si="7"/>
        <v>0</v>
      </c>
      <c r="Y37" t="s">
        <v>18</v>
      </c>
      <c r="Z37" s="5">
        <f t="shared" si="8"/>
        <v>0</v>
      </c>
      <c r="AA37" t="s">
        <v>35</v>
      </c>
      <c r="AB37" s="5">
        <f t="shared" si="9"/>
        <v>0</v>
      </c>
      <c r="AC37" t="s">
        <v>27</v>
      </c>
      <c r="AD37" s="5">
        <f t="shared" si="10"/>
        <v>5</v>
      </c>
      <c r="AE37" t="s">
        <v>37</v>
      </c>
      <c r="AF37" s="5">
        <f t="shared" si="11"/>
        <v>0</v>
      </c>
      <c r="AG37" s="1">
        <v>6</v>
      </c>
      <c r="AH37" s="6">
        <f>ABS(8-Table1[[#This Row],[Die 1. Frauen des FCSP landet in der Regionalliga Nord (12er Liga) auf Rang...?]])</f>
        <v>2</v>
      </c>
      <c r="AI37" s="6">
        <f>0-Table1[[#This Row],[Spalte16]]</f>
        <v>-2</v>
      </c>
      <c r="AJ37" s="1">
        <v>14</v>
      </c>
      <c r="AK37" s="6">
        <f>ABS(16-Table1[[#This Row],[Die U23 des FCSP landet in der Regionalliga Nord (18er Liga) auf Rang....?]])</f>
        <v>2</v>
      </c>
      <c r="AL37" s="6">
        <f>0-Table1[[#This Row],[Spalte17]]</f>
        <v>-2</v>
      </c>
      <c r="AM3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29</v>
      </c>
      <c r="AP37"/>
    </row>
    <row r="38" spans="1:42" x14ac:dyDescent="0.25">
      <c r="A38">
        <v>36</v>
      </c>
      <c r="B38" t="s">
        <v>713</v>
      </c>
      <c r="C38" s="1">
        <v>13</v>
      </c>
      <c r="D38" s="6">
        <f>-18+Table1[[#This Row],[Auf welchem Platz landet der FC St. Pauli in der 1. Bundesliga 2025/26?]]</f>
        <v>-5</v>
      </c>
      <c r="E38" t="s">
        <v>14</v>
      </c>
      <c r="F38" s="5">
        <v>5</v>
      </c>
      <c r="G38" t="s">
        <v>14</v>
      </c>
      <c r="H38" t="s">
        <v>56</v>
      </c>
      <c r="I38" t="s">
        <v>25</v>
      </c>
      <c r="J38" t="s">
        <v>43</v>
      </c>
      <c r="K38">
        <f t="shared" si="0"/>
        <v>1</v>
      </c>
      <c r="L38">
        <f t="shared" si="1"/>
        <v>1</v>
      </c>
      <c r="M38">
        <f t="shared" si="2"/>
        <v>0</v>
      </c>
      <c r="N38">
        <f t="shared" si="3"/>
        <v>0</v>
      </c>
      <c r="O38" s="5">
        <f>SUM(Table1[[#This Row],[Spalte5]:[Spalte6]])*5</f>
        <v>10</v>
      </c>
      <c r="P38" t="s">
        <v>78</v>
      </c>
      <c r="Q38" t="s">
        <v>34</v>
      </c>
      <c r="R38" t="s">
        <v>23</v>
      </c>
      <c r="S38">
        <f t="shared" si="4"/>
        <v>0</v>
      </c>
      <c r="T38">
        <f t="shared" si="5"/>
        <v>1</v>
      </c>
      <c r="U38">
        <f t="shared" si="6"/>
        <v>0</v>
      </c>
      <c r="V38" s="5">
        <f>SUM(Table1[[#This Row],[Spalte94]:[Spalte92]])*5</f>
        <v>5</v>
      </c>
      <c r="W38" t="s">
        <v>54</v>
      </c>
      <c r="X38" s="5">
        <f t="shared" si="7"/>
        <v>5</v>
      </c>
      <c r="Y38" t="s">
        <v>46</v>
      </c>
      <c r="Z38" s="5">
        <f t="shared" si="8"/>
        <v>0</v>
      </c>
      <c r="AA38" t="s">
        <v>19</v>
      </c>
      <c r="AB38" s="5">
        <f t="shared" si="9"/>
        <v>0</v>
      </c>
      <c r="AC38" t="s">
        <v>27</v>
      </c>
      <c r="AD38" s="5">
        <f t="shared" si="10"/>
        <v>5</v>
      </c>
      <c r="AE38" t="s">
        <v>28</v>
      </c>
      <c r="AF38" s="5">
        <f t="shared" si="11"/>
        <v>0</v>
      </c>
      <c r="AG38" s="1">
        <v>9</v>
      </c>
      <c r="AH38" s="6">
        <f>ABS(8-Table1[[#This Row],[Die 1. Frauen des FCSP landet in der Regionalliga Nord (12er Liga) auf Rang...?]])</f>
        <v>1</v>
      </c>
      <c r="AI38" s="6">
        <f>0-Table1[[#This Row],[Spalte16]]</f>
        <v>-1</v>
      </c>
      <c r="AJ38" s="1">
        <v>16</v>
      </c>
      <c r="AK38" s="6">
        <f>ABS(16-Table1[[#This Row],[Die U23 des FCSP landet in der Regionalliga Nord (18er Liga) auf Rang....?]])</f>
        <v>0</v>
      </c>
      <c r="AL38" s="6">
        <v>5</v>
      </c>
      <c r="AM3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29</v>
      </c>
      <c r="AP38"/>
    </row>
    <row r="39" spans="1:42" x14ac:dyDescent="0.25">
      <c r="A39">
        <v>37</v>
      </c>
      <c r="B39" t="s">
        <v>956</v>
      </c>
      <c r="C39" s="1">
        <v>14</v>
      </c>
      <c r="D39" s="6">
        <f>-18+Table1[[#This Row],[Auf welchem Platz landet der FC St. Pauli in der 1. Bundesliga 2025/26?]]</f>
        <v>-4</v>
      </c>
      <c r="E39" t="s">
        <v>14</v>
      </c>
      <c r="F39" s="5">
        <v>5</v>
      </c>
      <c r="G39" t="s">
        <v>14</v>
      </c>
      <c r="H39" t="s">
        <v>25</v>
      </c>
      <c r="I39" t="s">
        <v>17</v>
      </c>
      <c r="J39" t="s">
        <v>54</v>
      </c>
      <c r="K39">
        <f t="shared" si="0"/>
        <v>1</v>
      </c>
      <c r="L39">
        <f t="shared" si="1"/>
        <v>1</v>
      </c>
      <c r="M39">
        <f t="shared" si="2"/>
        <v>1</v>
      </c>
      <c r="N39">
        <f t="shared" si="3"/>
        <v>0</v>
      </c>
      <c r="O39" s="5">
        <f>SUM(Table1[[#This Row],[Spalte5]:[Spalte6]])*5</f>
        <v>15</v>
      </c>
      <c r="P39" t="s">
        <v>23</v>
      </c>
      <c r="Q39" t="s">
        <v>78</v>
      </c>
      <c r="R39" t="s">
        <v>15</v>
      </c>
      <c r="S39">
        <f t="shared" si="4"/>
        <v>0</v>
      </c>
      <c r="T39">
        <f t="shared" si="5"/>
        <v>1</v>
      </c>
      <c r="U39">
        <f t="shared" si="6"/>
        <v>0</v>
      </c>
      <c r="V39" s="5">
        <f>SUM(Table1[[#This Row],[Spalte94]:[Spalte92]])*5</f>
        <v>5</v>
      </c>
      <c r="W39" t="s">
        <v>23</v>
      </c>
      <c r="X39" s="5">
        <f t="shared" si="7"/>
        <v>0</v>
      </c>
      <c r="Y39" t="s">
        <v>18</v>
      </c>
      <c r="Z39" s="5">
        <f t="shared" si="8"/>
        <v>0</v>
      </c>
      <c r="AA39" t="s">
        <v>35</v>
      </c>
      <c r="AB39" s="5">
        <f t="shared" si="9"/>
        <v>0</v>
      </c>
      <c r="AC39" t="s">
        <v>27</v>
      </c>
      <c r="AD39" s="5">
        <f t="shared" si="10"/>
        <v>5</v>
      </c>
      <c r="AE39" t="s">
        <v>28</v>
      </c>
      <c r="AF39" s="5">
        <f t="shared" si="11"/>
        <v>0</v>
      </c>
      <c r="AG39" s="1">
        <v>8</v>
      </c>
      <c r="AH39" s="6">
        <f>ABS(8-Table1[[#This Row],[Die 1. Frauen des FCSP landet in der Regionalliga Nord (12er Liga) auf Rang...?]])</f>
        <v>0</v>
      </c>
      <c r="AI39" s="6">
        <v>5</v>
      </c>
      <c r="AJ39" s="1">
        <v>14</v>
      </c>
      <c r="AK39" s="6">
        <f>ABS(16-Table1[[#This Row],[Die U23 des FCSP landet in der Regionalliga Nord (18er Liga) auf Rang....?]])</f>
        <v>2</v>
      </c>
      <c r="AL39" s="6">
        <f>0-Table1[[#This Row],[Spalte17]]</f>
        <v>-2</v>
      </c>
      <c r="AM3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29</v>
      </c>
      <c r="AP39"/>
    </row>
    <row r="40" spans="1:42" x14ac:dyDescent="0.25">
      <c r="A40">
        <v>38</v>
      </c>
      <c r="B40" t="s">
        <v>693</v>
      </c>
      <c r="C40" s="1">
        <v>16</v>
      </c>
      <c r="D40" s="6">
        <f>-18+Table1[[#This Row],[Auf welchem Platz landet der FC St. Pauli in der 1. Bundesliga 2025/26?]]</f>
        <v>-2</v>
      </c>
      <c r="E40" t="s">
        <v>14</v>
      </c>
      <c r="F40" s="5">
        <v>5</v>
      </c>
      <c r="G40" t="s">
        <v>14</v>
      </c>
      <c r="H40" t="s">
        <v>54</v>
      </c>
      <c r="I40" t="s">
        <v>25</v>
      </c>
      <c r="J40" t="s">
        <v>56</v>
      </c>
      <c r="K40">
        <f t="shared" si="0"/>
        <v>1</v>
      </c>
      <c r="L40">
        <f t="shared" si="1"/>
        <v>1</v>
      </c>
      <c r="M40">
        <f t="shared" si="2"/>
        <v>0</v>
      </c>
      <c r="N40">
        <f t="shared" si="3"/>
        <v>0</v>
      </c>
      <c r="O40" s="5">
        <f>SUM(Table1[[#This Row],[Spalte5]:[Spalte6]])*5</f>
        <v>10</v>
      </c>
      <c r="P40" t="s">
        <v>78</v>
      </c>
      <c r="Q40" t="s">
        <v>238</v>
      </c>
      <c r="R40" t="s">
        <v>24</v>
      </c>
      <c r="S40">
        <f t="shared" si="4"/>
        <v>0</v>
      </c>
      <c r="T40">
        <f t="shared" si="5"/>
        <v>1</v>
      </c>
      <c r="U40">
        <f t="shared" si="6"/>
        <v>1</v>
      </c>
      <c r="V40" s="5">
        <f>SUM(Table1[[#This Row],[Spalte94]:[Spalte92]])*5</f>
        <v>10</v>
      </c>
      <c r="W40" t="s">
        <v>23</v>
      </c>
      <c r="X40" s="5">
        <f t="shared" si="7"/>
        <v>0</v>
      </c>
      <c r="Y40" t="s">
        <v>18</v>
      </c>
      <c r="Z40" s="5">
        <f t="shared" si="8"/>
        <v>0</v>
      </c>
      <c r="AA40" t="s">
        <v>35</v>
      </c>
      <c r="AB40" s="5">
        <f t="shared" si="9"/>
        <v>0</v>
      </c>
      <c r="AC40" t="s">
        <v>27</v>
      </c>
      <c r="AD40" s="5">
        <f t="shared" si="10"/>
        <v>5</v>
      </c>
      <c r="AE40" t="s">
        <v>28</v>
      </c>
      <c r="AF40" s="5">
        <f t="shared" si="11"/>
        <v>0</v>
      </c>
      <c r="AG40" s="1">
        <v>8</v>
      </c>
      <c r="AH40" s="6">
        <f>ABS(8-Table1[[#This Row],[Die 1. Frauen des FCSP landet in der Regionalliga Nord (12er Liga) auf Rang...?]])</f>
        <v>0</v>
      </c>
      <c r="AI40" s="6">
        <v>5</v>
      </c>
      <c r="AJ40" s="1">
        <v>12</v>
      </c>
      <c r="AK40" s="6">
        <f>ABS(16-Table1[[#This Row],[Die U23 des FCSP landet in der Regionalliga Nord (18er Liga) auf Rang....?]])</f>
        <v>4</v>
      </c>
      <c r="AL40" s="6">
        <f>0-Table1[[#This Row],[Spalte17]]</f>
        <v>-4</v>
      </c>
      <c r="AM4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29</v>
      </c>
      <c r="AP40"/>
    </row>
    <row r="41" spans="1:42" x14ac:dyDescent="0.25">
      <c r="A41">
        <v>39</v>
      </c>
      <c r="B41" t="s">
        <v>544</v>
      </c>
      <c r="C41" s="1">
        <v>15</v>
      </c>
      <c r="D41" s="6">
        <f>-18+Table1[[#This Row],[Auf welchem Platz landet der FC St. Pauli in der 1. Bundesliga 2025/26?]]</f>
        <v>-3</v>
      </c>
      <c r="E41" t="s">
        <v>14</v>
      </c>
      <c r="F41" s="5">
        <v>5</v>
      </c>
      <c r="G41" t="s">
        <v>14</v>
      </c>
      <c r="H41" t="s">
        <v>16</v>
      </c>
      <c r="I41" t="s">
        <v>17</v>
      </c>
      <c r="J41" t="s">
        <v>56</v>
      </c>
      <c r="K41">
        <f t="shared" si="0"/>
        <v>1</v>
      </c>
      <c r="L41">
        <f t="shared" si="1"/>
        <v>0</v>
      </c>
      <c r="M41">
        <f t="shared" si="2"/>
        <v>1</v>
      </c>
      <c r="N41">
        <f t="shared" si="3"/>
        <v>1</v>
      </c>
      <c r="O41" s="5">
        <f>SUM(Table1[[#This Row],[Spalte5]:[Spalte6]])*5</f>
        <v>15</v>
      </c>
      <c r="P41" t="s">
        <v>78</v>
      </c>
      <c r="Q41" t="s">
        <v>34</v>
      </c>
      <c r="R41" t="s">
        <v>23</v>
      </c>
      <c r="S41">
        <f t="shared" si="4"/>
        <v>0</v>
      </c>
      <c r="T41">
        <f t="shared" si="5"/>
        <v>1</v>
      </c>
      <c r="U41">
        <f t="shared" si="6"/>
        <v>0</v>
      </c>
      <c r="V41" s="5">
        <f>SUM(Table1[[#This Row],[Spalte94]:[Spalte92]])*5</f>
        <v>5</v>
      </c>
      <c r="W41" t="s">
        <v>54</v>
      </c>
      <c r="X41" s="5">
        <f t="shared" si="7"/>
        <v>5</v>
      </c>
      <c r="Y41" t="s">
        <v>18</v>
      </c>
      <c r="Z41" s="5">
        <f t="shared" si="8"/>
        <v>0</v>
      </c>
      <c r="AA41" t="s">
        <v>35</v>
      </c>
      <c r="AB41" s="5">
        <f t="shared" si="9"/>
        <v>0</v>
      </c>
      <c r="AC41" t="s">
        <v>27</v>
      </c>
      <c r="AD41" s="5">
        <f t="shared" si="10"/>
        <v>5</v>
      </c>
      <c r="AE41" t="s">
        <v>28</v>
      </c>
      <c r="AF41" s="5">
        <f t="shared" si="11"/>
        <v>0</v>
      </c>
      <c r="AG41" s="1">
        <v>6</v>
      </c>
      <c r="AH41" s="6">
        <f>ABS(8-Table1[[#This Row],[Die 1. Frauen des FCSP landet in der Regionalliga Nord (12er Liga) auf Rang...?]])</f>
        <v>2</v>
      </c>
      <c r="AI41" s="6">
        <f>0-Table1[[#This Row],[Spalte16]]</f>
        <v>-2</v>
      </c>
      <c r="AJ41" s="1">
        <v>15</v>
      </c>
      <c r="AK41" s="6">
        <f>ABS(16-Table1[[#This Row],[Die U23 des FCSP landet in der Regionalliga Nord (18er Liga) auf Rang....?]])</f>
        <v>1</v>
      </c>
      <c r="AL41" s="6">
        <f>0-Table1[[#This Row],[Spalte17]]</f>
        <v>-1</v>
      </c>
      <c r="AM4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29</v>
      </c>
      <c r="AP41"/>
    </row>
    <row r="42" spans="1:42" x14ac:dyDescent="0.25">
      <c r="A42">
        <v>40</v>
      </c>
      <c r="B42" t="s">
        <v>798</v>
      </c>
      <c r="C42" s="1">
        <v>14</v>
      </c>
      <c r="D42" s="6">
        <f>-18+Table1[[#This Row],[Auf welchem Platz landet der FC St. Pauli in der 1. Bundesliga 2025/26?]]</f>
        <v>-4</v>
      </c>
      <c r="E42" t="s">
        <v>14</v>
      </c>
      <c r="F42" s="5">
        <v>5</v>
      </c>
      <c r="G42" t="s">
        <v>16</v>
      </c>
      <c r="H42" t="s">
        <v>14</v>
      </c>
      <c r="I42" t="s">
        <v>56</v>
      </c>
      <c r="J42" t="s">
        <v>25</v>
      </c>
      <c r="K42">
        <f t="shared" si="0"/>
        <v>1</v>
      </c>
      <c r="L42">
        <f t="shared" si="1"/>
        <v>1</v>
      </c>
      <c r="M42">
        <f t="shared" si="2"/>
        <v>0</v>
      </c>
      <c r="N42">
        <f t="shared" si="3"/>
        <v>1</v>
      </c>
      <c r="O42" s="5">
        <f>SUM(Table1[[#This Row],[Spalte5]:[Spalte6]])*5</f>
        <v>15</v>
      </c>
      <c r="P42" t="s">
        <v>78</v>
      </c>
      <c r="Q42" t="s">
        <v>34</v>
      </c>
      <c r="R42" t="s">
        <v>24</v>
      </c>
      <c r="S42">
        <f t="shared" si="4"/>
        <v>0</v>
      </c>
      <c r="T42">
        <f t="shared" si="5"/>
        <v>1</v>
      </c>
      <c r="U42">
        <f t="shared" si="6"/>
        <v>0</v>
      </c>
      <c r="V42" s="5">
        <f>SUM(Table1[[#This Row],[Spalte94]:[Spalte92]])*5</f>
        <v>5</v>
      </c>
      <c r="W42" t="s">
        <v>23</v>
      </c>
      <c r="X42" s="5">
        <f t="shared" si="7"/>
        <v>0</v>
      </c>
      <c r="Y42" t="s">
        <v>18</v>
      </c>
      <c r="Z42" s="5">
        <f t="shared" si="8"/>
        <v>0</v>
      </c>
      <c r="AA42" t="s">
        <v>19</v>
      </c>
      <c r="AB42" s="5">
        <f t="shared" si="9"/>
        <v>0</v>
      </c>
      <c r="AC42" t="s">
        <v>27</v>
      </c>
      <c r="AD42" s="5">
        <f t="shared" si="10"/>
        <v>5</v>
      </c>
      <c r="AE42" t="s">
        <v>28</v>
      </c>
      <c r="AF42" s="5">
        <f t="shared" si="11"/>
        <v>0</v>
      </c>
      <c r="AG42" s="1">
        <v>8</v>
      </c>
      <c r="AH42" s="6">
        <f>ABS(8-Table1[[#This Row],[Die 1. Frauen des FCSP landet in der Regionalliga Nord (12er Liga) auf Rang...?]])</f>
        <v>0</v>
      </c>
      <c r="AI42" s="6">
        <v>5</v>
      </c>
      <c r="AJ42" s="1">
        <v>14</v>
      </c>
      <c r="AK42" s="6">
        <f>ABS(16-Table1[[#This Row],[Die U23 des FCSP landet in der Regionalliga Nord (18er Liga) auf Rang....?]])</f>
        <v>2</v>
      </c>
      <c r="AL42" s="6">
        <f>0-Table1[[#This Row],[Spalte17]]</f>
        <v>-2</v>
      </c>
      <c r="AM4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29</v>
      </c>
      <c r="AP42"/>
    </row>
    <row r="43" spans="1:42" x14ac:dyDescent="0.25">
      <c r="A43">
        <v>41</v>
      </c>
      <c r="B43" t="s">
        <v>497</v>
      </c>
      <c r="C43" s="1">
        <v>14</v>
      </c>
      <c r="D43" s="6">
        <f>-18+Table1[[#This Row],[Auf welchem Platz landet der FC St. Pauli in der 1. Bundesliga 2025/26?]]</f>
        <v>-4</v>
      </c>
      <c r="E43" t="s">
        <v>14</v>
      </c>
      <c r="F43" s="5">
        <v>5</v>
      </c>
      <c r="G43" t="s">
        <v>14</v>
      </c>
      <c r="H43" t="s">
        <v>56</v>
      </c>
      <c r="I43" t="s">
        <v>25</v>
      </c>
      <c r="J43" t="s">
        <v>17</v>
      </c>
      <c r="K43">
        <f t="shared" si="0"/>
        <v>1</v>
      </c>
      <c r="L43">
        <f t="shared" si="1"/>
        <v>1</v>
      </c>
      <c r="M43">
        <f t="shared" si="2"/>
        <v>1</v>
      </c>
      <c r="N43">
        <f t="shared" si="3"/>
        <v>0</v>
      </c>
      <c r="O43" s="5">
        <f>SUM(Table1[[#This Row],[Spalte5]:[Spalte6]])*5</f>
        <v>15</v>
      </c>
      <c r="P43" t="s">
        <v>78</v>
      </c>
      <c r="Q43" t="s">
        <v>41</v>
      </c>
      <c r="R43" t="s">
        <v>23</v>
      </c>
      <c r="S43">
        <f t="shared" si="4"/>
        <v>0</v>
      </c>
      <c r="T43">
        <f t="shared" si="5"/>
        <v>1</v>
      </c>
      <c r="U43">
        <f t="shared" si="6"/>
        <v>0</v>
      </c>
      <c r="V43" s="5">
        <f>SUM(Table1[[#This Row],[Spalte94]:[Spalte92]])*5</f>
        <v>5</v>
      </c>
      <c r="W43" t="s">
        <v>23</v>
      </c>
      <c r="X43" s="5">
        <f t="shared" si="7"/>
        <v>0</v>
      </c>
      <c r="Y43" t="s">
        <v>18</v>
      </c>
      <c r="Z43" s="5">
        <f t="shared" si="8"/>
        <v>0</v>
      </c>
      <c r="AA43" t="s">
        <v>19</v>
      </c>
      <c r="AB43" s="5">
        <f t="shared" si="9"/>
        <v>0</v>
      </c>
      <c r="AC43" t="s">
        <v>27</v>
      </c>
      <c r="AD43" s="5">
        <f t="shared" si="10"/>
        <v>5</v>
      </c>
      <c r="AE43" t="s">
        <v>28</v>
      </c>
      <c r="AF43" s="5">
        <f t="shared" si="11"/>
        <v>0</v>
      </c>
      <c r="AG43" s="1">
        <v>10</v>
      </c>
      <c r="AH43" s="6">
        <f>ABS(8-Table1[[#This Row],[Die 1. Frauen des FCSP landet in der Regionalliga Nord (12er Liga) auf Rang...?]])</f>
        <v>2</v>
      </c>
      <c r="AI43" s="6">
        <f>0-Table1[[#This Row],[Spalte16]]</f>
        <v>-2</v>
      </c>
      <c r="AJ43" s="1">
        <v>16</v>
      </c>
      <c r="AK43" s="6">
        <f>ABS(16-Table1[[#This Row],[Die U23 des FCSP landet in der Regionalliga Nord (18er Liga) auf Rang....?]])</f>
        <v>0</v>
      </c>
      <c r="AL43" s="6">
        <v>5</v>
      </c>
      <c r="AM4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29</v>
      </c>
      <c r="AP43"/>
    </row>
    <row r="44" spans="1:42" x14ac:dyDescent="0.25">
      <c r="A44">
        <v>42</v>
      </c>
      <c r="B44" t="s">
        <v>108</v>
      </c>
      <c r="C44" s="1">
        <v>15</v>
      </c>
      <c r="D44" s="6">
        <f>-18+Table1[[#This Row],[Auf welchem Platz landet der FC St. Pauli in der 1. Bundesliga 2025/26?]]</f>
        <v>-3</v>
      </c>
      <c r="E44" t="s">
        <v>14</v>
      </c>
      <c r="F44" s="5">
        <v>5</v>
      </c>
      <c r="G44" t="s">
        <v>14</v>
      </c>
      <c r="H44" t="s">
        <v>17</v>
      </c>
      <c r="I44" t="s">
        <v>25</v>
      </c>
      <c r="J44" t="s">
        <v>54</v>
      </c>
      <c r="K44">
        <f t="shared" si="0"/>
        <v>1</v>
      </c>
      <c r="L44">
        <f t="shared" si="1"/>
        <v>1</v>
      </c>
      <c r="M44">
        <f t="shared" si="2"/>
        <v>1</v>
      </c>
      <c r="N44">
        <f t="shared" si="3"/>
        <v>0</v>
      </c>
      <c r="O44" s="5">
        <f>SUM(Table1[[#This Row],[Spalte5]:[Spalte6]])*5</f>
        <v>15</v>
      </c>
      <c r="P44" t="s">
        <v>34</v>
      </c>
      <c r="Q44" t="s">
        <v>78</v>
      </c>
      <c r="R44" t="s">
        <v>41</v>
      </c>
      <c r="S44">
        <f t="shared" si="4"/>
        <v>0</v>
      </c>
      <c r="T44">
        <f t="shared" si="5"/>
        <v>1</v>
      </c>
      <c r="U44">
        <f t="shared" si="6"/>
        <v>0</v>
      </c>
      <c r="V44" s="5">
        <f>SUM(Table1[[#This Row],[Spalte94]:[Spalte92]])*5</f>
        <v>5</v>
      </c>
      <c r="W44" t="s">
        <v>23</v>
      </c>
      <c r="X44" s="5">
        <f t="shared" si="7"/>
        <v>0</v>
      </c>
      <c r="Y44" t="s">
        <v>18</v>
      </c>
      <c r="Z44" s="5">
        <f t="shared" si="8"/>
        <v>0</v>
      </c>
      <c r="AA44" t="s">
        <v>19</v>
      </c>
      <c r="AB44" s="5">
        <f t="shared" si="9"/>
        <v>0</v>
      </c>
      <c r="AC44" t="s">
        <v>27</v>
      </c>
      <c r="AD44" s="5">
        <f t="shared" si="10"/>
        <v>5</v>
      </c>
      <c r="AE44" t="s">
        <v>37</v>
      </c>
      <c r="AF44" s="5">
        <f t="shared" si="11"/>
        <v>0</v>
      </c>
      <c r="AG44" s="1">
        <v>8</v>
      </c>
      <c r="AH44" s="6">
        <f>ABS(8-Table1[[#This Row],[Die 1. Frauen des FCSP landet in der Regionalliga Nord (12er Liga) auf Rang...?]])</f>
        <v>0</v>
      </c>
      <c r="AI44" s="6">
        <v>5</v>
      </c>
      <c r="AJ44" s="1">
        <v>13</v>
      </c>
      <c r="AK44" s="6">
        <f>ABS(16-Table1[[#This Row],[Die U23 des FCSP landet in der Regionalliga Nord (18er Liga) auf Rang....?]])</f>
        <v>3</v>
      </c>
      <c r="AL44" s="6">
        <f>0-Table1[[#This Row],[Spalte17]]</f>
        <v>-3</v>
      </c>
      <c r="AM4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29</v>
      </c>
      <c r="AP44"/>
    </row>
    <row r="45" spans="1:42" x14ac:dyDescent="0.25">
      <c r="A45">
        <v>43</v>
      </c>
      <c r="B45" t="s">
        <v>727</v>
      </c>
      <c r="C45" s="1">
        <v>15</v>
      </c>
      <c r="D45" s="6">
        <f>-18+Table1[[#This Row],[Auf welchem Platz landet der FC St. Pauli in der 1. Bundesliga 2025/26?]]</f>
        <v>-3</v>
      </c>
      <c r="E45" t="s">
        <v>14</v>
      </c>
      <c r="F45" s="5">
        <v>5</v>
      </c>
      <c r="G45" t="s">
        <v>14</v>
      </c>
      <c r="H45" t="s">
        <v>56</v>
      </c>
      <c r="I45" t="s">
        <v>17</v>
      </c>
      <c r="J45" t="s">
        <v>25</v>
      </c>
      <c r="K45">
        <f t="shared" si="0"/>
        <v>1</v>
      </c>
      <c r="L45">
        <f t="shared" si="1"/>
        <v>1</v>
      </c>
      <c r="M45">
        <f t="shared" si="2"/>
        <v>1</v>
      </c>
      <c r="N45">
        <f t="shared" si="3"/>
        <v>0</v>
      </c>
      <c r="O45" s="5">
        <f>SUM(Table1[[#This Row],[Spalte5]:[Spalte6]])*5</f>
        <v>15</v>
      </c>
      <c r="P45" t="s">
        <v>78</v>
      </c>
      <c r="Q45" t="s">
        <v>34</v>
      </c>
      <c r="R45" t="s">
        <v>23</v>
      </c>
      <c r="S45">
        <f t="shared" si="4"/>
        <v>0</v>
      </c>
      <c r="T45">
        <f t="shared" si="5"/>
        <v>1</v>
      </c>
      <c r="U45">
        <f t="shared" si="6"/>
        <v>0</v>
      </c>
      <c r="V45" s="5">
        <f>SUM(Table1[[#This Row],[Spalte94]:[Spalte92]])*5</f>
        <v>5</v>
      </c>
      <c r="W45" t="s">
        <v>23</v>
      </c>
      <c r="X45" s="5">
        <f t="shared" si="7"/>
        <v>0</v>
      </c>
      <c r="Y45" t="s">
        <v>46</v>
      </c>
      <c r="Z45" s="5">
        <f t="shared" si="8"/>
        <v>0</v>
      </c>
      <c r="AA45" t="s">
        <v>19</v>
      </c>
      <c r="AB45" s="5">
        <f t="shared" si="9"/>
        <v>0</v>
      </c>
      <c r="AC45" t="s">
        <v>27</v>
      </c>
      <c r="AD45" s="5">
        <f t="shared" si="10"/>
        <v>5</v>
      </c>
      <c r="AE45" t="s">
        <v>28</v>
      </c>
      <c r="AF45" s="5">
        <f t="shared" si="11"/>
        <v>0</v>
      </c>
      <c r="AG45" s="1">
        <v>4</v>
      </c>
      <c r="AH45" s="6">
        <f>ABS(8-Table1[[#This Row],[Die 1. Frauen des FCSP landet in der Regionalliga Nord (12er Liga) auf Rang...?]])</f>
        <v>4</v>
      </c>
      <c r="AI45" s="6">
        <f>0-Table1[[#This Row],[Spalte16]]</f>
        <v>-4</v>
      </c>
      <c r="AJ45" s="1">
        <v>16</v>
      </c>
      <c r="AK45" s="6">
        <f>ABS(16-Table1[[#This Row],[Die U23 des FCSP landet in der Regionalliga Nord (18er Liga) auf Rang....?]])</f>
        <v>0</v>
      </c>
      <c r="AL45" s="6">
        <v>5</v>
      </c>
      <c r="AM4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28</v>
      </c>
      <c r="AP45"/>
    </row>
    <row r="46" spans="1:42" x14ac:dyDescent="0.25">
      <c r="A46">
        <v>44</v>
      </c>
      <c r="B46" t="s">
        <v>680</v>
      </c>
      <c r="C46" s="1">
        <v>14</v>
      </c>
      <c r="D46" s="6">
        <f>-18+Table1[[#This Row],[Auf welchem Platz landet der FC St. Pauli in der 1. Bundesliga 2025/26?]]</f>
        <v>-4</v>
      </c>
      <c r="E46" t="s">
        <v>14</v>
      </c>
      <c r="F46" s="5">
        <v>5</v>
      </c>
      <c r="G46" t="s">
        <v>14</v>
      </c>
      <c r="H46" t="s">
        <v>54</v>
      </c>
      <c r="I46" t="s">
        <v>25</v>
      </c>
      <c r="J46" t="s">
        <v>17</v>
      </c>
      <c r="K46">
        <f t="shared" si="0"/>
        <v>1</v>
      </c>
      <c r="L46">
        <f t="shared" si="1"/>
        <v>1</v>
      </c>
      <c r="M46">
        <f t="shared" si="2"/>
        <v>1</v>
      </c>
      <c r="N46">
        <f t="shared" si="3"/>
        <v>0</v>
      </c>
      <c r="O46" s="5">
        <f>SUM(Table1[[#This Row],[Spalte5]:[Spalte6]])*5</f>
        <v>15</v>
      </c>
      <c r="P46" t="s">
        <v>34</v>
      </c>
      <c r="Q46" t="s">
        <v>78</v>
      </c>
      <c r="R46" t="s">
        <v>24</v>
      </c>
      <c r="S46">
        <f t="shared" si="4"/>
        <v>0</v>
      </c>
      <c r="T46">
        <f t="shared" si="5"/>
        <v>1</v>
      </c>
      <c r="U46">
        <f t="shared" si="6"/>
        <v>0</v>
      </c>
      <c r="V46" s="5">
        <f>SUM(Table1[[#This Row],[Spalte94]:[Spalte92]])*5</f>
        <v>5</v>
      </c>
      <c r="W46" t="s">
        <v>24</v>
      </c>
      <c r="X46" s="5">
        <f t="shared" si="7"/>
        <v>0</v>
      </c>
      <c r="Y46" t="s">
        <v>26</v>
      </c>
      <c r="Z46" s="5">
        <f t="shared" si="8"/>
        <v>0</v>
      </c>
      <c r="AA46" t="s">
        <v>35</v>
      </c>
      <c r="AB46" s="5">
        <f t="shared" si="9"/>
        <v>0</v>
      </c>
      <c r="AC46" t="s">
        <v>27</v>
      </c>
      <c r="AD46" s="5">
        <f t="shared" si="10"/>
        <v>5</v>
      </c>
      <c r="AE46" t="s">
        <v>32</v>
      </c>
      <c r="AF46" s="5">
        <f t="shared" si="11"/>
        <v>0</v>
      </c>
      <c r="AG46" s="1">
        <v>11</v>
      </c>
      <c r="AH46" s="6">
        <f>ABS(8-Table1[[#This Row],[Die 1. Frauen des FCSP landet in der Regionalliga Nord (12er Liga) auf Rang...?]])</f>
        <v>3</v>
      </c>
      <c r="AI46" s="6">
        <f>0-Table1[[#This Row],[Spalte16]]</f>
        <v>-3</v>
      </c>
      <c r="AJ46" s="1">
        <v>16</v>
      </c>
      <c r="AK46" s="6">
        <f>ABS(16-Table1[[#This Row],[Die U23 des FCSP landet in der Regionalliga Nord (18er Liga) auf Rang....?]])</f>
        <v>0</v>
      </c>
      <c r="AL46" s="6">
        <v>5</v>
      </c>
      <c r="AM4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28</v>
      </c>
      <c r="AP46"/>
    </row>
    <row r="47" spans="1:42" x14ac:dyDescent="0.25">
      <c r="A47">
        <v>45</v>
      </c>
      <c r="B47" t="s">
        <v>201</v>
      </c>
      <c r="C47" s="1">
        <v>12</v>
      </c>
      <c r="D47" s="6">
        <f>-18+Table1[[#This Row],[Auf welchem Platz landet der FC St. Pauli in der 1. Bundesliga 2025/26?]]</f>
        <v>-6</v>
      </c>
      <c r="E47" t="s">
        <v>14</v>
      </c>
      <c r="F47" s="5">
        <v>5</v>
      </c>
      <c r="G47" t="s">
        <v>14</v>
      </c>
      <c r="H47" t="s">
        <v>25</v>
      </c>
      <c r="I47" t="s">
        <v>56</v>
      </c>
      <c r="J47" t="s">
        <v>16</v>
      </c>
      <c r="K47">
        <f t="shared" si="0"/>
        <v>1</v>
      </c>
      <c r="L47">
        <f t="shared" si="1"/>
        <v>1</v>
      </c>
      <c r="M47">
        <f t="shared" si="2"/>
        <v>0</v>
      </c>
      <c r="N47">
        <f t="shared" si="3"/>
        <v>1</v>
      </c>
      <c r="O47" s="5">
        <f>SUM(Table1[[#This Row],[Spalte5]:[Spalte6]])*5</f>
        <v>15</v>
      </c>
      <c r="P47" t="s">
        <v>15</v>
      </c>
      <c r="Q47" t="s">
        <v>78</v>
      </c>
      <c r="R47" t="s">
        <v>23</v>
      </c>
      <c r="S47">
        <f t="shared" si="4"/>
        <v>0</v>
      </c>
      <c r="T47">
        <f t="shared" si="5"/>
        <v>1</v>
      </c>
      <c r="U47">
        <f t="shared" si="6"/>
        <v>0</v>
      </c>
      <c r="V47" s="5">
        <f>SUM(Table1[[#This Row],[Spalte94]:[Spalte92]])*5</f>
        <v>5</v>
      </c>
      <c r="W47" t="s">
        <v>50</v>
      </c>
      <c r="X47" s="5">
        <f t="shared" si="7"/>
        <v>0</v>
      </c>
      <c r="Y47" t="s">
        <v>18</v>
      </c>
      <c r="Z47" s="5">
        <f t="shared" si="8"/>
        <v>0</v>
      </c>
      <c r="AA47" t="s">
        <v>19</v>
      </c>
      <c r="AB47" s="5">
        <f t="shared" si="9"/>
        <v>0</v>
      </c>
      <c r="AC47" t="s">
        <v>20</v>
      </c>
      <c r="AD47" s="5">
        <f t="shared" si="10"/>
        <v>0</v>
      </c>
      <c r="AE47" t="s">
        <v>137</v>
      </c>
      <c r="AF47" s="5">
        <f t="shared" si="11"/>
        <v>5</v>
      </c>
      <c r="AG47" s="1">
        <v>7</v>
      </c>
      <c r="AH47" s="6">
        <f>ABS(8-Table1[[#This Row],[Die 1. Frauen des FCSP landet in der Regionalliga Nord (12er Liga) auf Rang...?]])</f>
        <v>1</v>
      </c>
      <c r="AI47" s="6">
        <f>0-Table1[[#This Row],[Spalte16]]</f>
        <v>-1</v>
      </c>
      <c r="AJ47" s="1">
        <v>16</v>
      </c>
      <c r="AK47" s="6">
        <f>ABS(16-Table1[[#This Row],[Die U23 des FCSP landet in der Regionalliga Nord (18er Liga) auf Rang....?]])</f>
        <v>0</v>
      </c>
      <c r="AL47" s="6">
        <v>5</v>
      </c>
      <c r="AM4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28</v>
      </c>
      <c r="AP47"/>
    </row>
    <row r="48" spans="1:42" x14ac:dyDescent="0.25">
      <c r="A48">
        <v>46</v>
      </c>
      <c r="B48" t="s">
        <v>653</v>
      </c>
      <c r="C48" s="1">
        <v>13</v>
      </c>
      <c r="D48" s="6">
        <f>-18+Table1[[#This Row],[Auf welchem Platz landet der FC St. Pauli in der 1. Bundesliga 2025/26?]]</f>
        <v>-5</v>
      </c>
      <c r="E48" t="s">
        <v>14</v>
      </c>
      <c r="F48" s="5">
        <v>5</v>
      </c>
      <c r="G48" t="s">
        <v>14</v>
      </c>
      <c r="H48" t="s">
        <v>56</v>
      </c>
      <c r="I48" t="s">
        <v>25</v>
      </c>
      <c r="J48" t="s">
        <v>17</v>
      </c>
      <c r="K48">
        <f t="shared" si="0"/>
        <v>1</v>
      </c>
      <c r="L48">
        <f t="shared" si="1"/>
        <v>1</v>
      </c>
      <c r="M48">
        <f t="shared" si="2"/>
        <v>1</v>
      </c>
      <c r="N48">
        <f t="shared" si="3"/>
        <v>0</v>
      </c>
      <c r="O48" s="5">
        <f>SUM(Table1[[#This Row],[Spalte5]:[Spalte6]])*5</f>
        <v>15</v>
      </c>
      <c r="P48" t="s">
        <v>34</v>
      </c>
      <c r="Q48" t="s">
        <v>78</v>
      </c>
      <c r="R48" t="s">
        <v>23</v>
      </c>
      <c r="S48">
        <f t="shared" si="4"/>
        <v>0</v>
      </c>
      <c r="T48">
        <f t="shared" si="5"/>
        <v>1</v>
      </c>
      <c r="U48">
        <f t="shared" si="6"/>
        <v>0</v>
      </c>
      <c r="V48" s="5">
        <f>SUM(Table1[[#This Row],[Spalte94]:[Spalte92]])*5</f>
        <v>5</v>
      </c>
      <c r="W48" t="s">
        <v>23</v>
      </c>
      <c r="X48" s="5">
        <f t="shared" si="7"/>
        <v>0</v>
      </c>
      <c r="Y48" t="s">
        <v>26</v>
      </c>
      <c r="Z48" s="5">
        <f t="shared" si="8"/>
        <v>0</v>
      </c>
      <c r="AA48" t="s">
        <v>19</v>
      </c>
      <c r="AB48" s="5">
        <f t="shared" si="9"/>
        <v>0</v>
      </c>
      <c r="AC48" t="s">
        <v>27</v>
      </c>
      <c r="AD48" s="5">
        <f t="shared" si="10"/>
        <v>5</v>
      </c>
      <c r="AE48" t="s">
        <v>32</v>
      </c>
      <c r="AF48" s="5">
        <f t="shared" si="11"/>
        <v>0</v>
      </c>
      <c r="AG48" s="1">
        <v>8</v>
      </c>
      <c r="AH48" s="6">
        <f>ABS(8-Table1[[#This Row],[Die 1. Frauen des FCSP landet in der Regionalliga Nord (12er Liga) auf Rang...?]])</f>
        <v>0</v>
      </c>
      <c r="AI48" s="6">
        <v>5</v>
      </c>
      <c r="AJ48" s="1">
        <v>14</v>
      </c>
      <c r="AK48" s="6">
        <f>ABS(16-Table1[[#This Row],[Die U23 des FCSP landet in der Regionalliga Nord (18er Liga) auf Rang....?]])</f>
        <v>2</v>
      </c>
      <c r="AL48" s="6">
        <f>0-Table1[[#This Row],[Spalte17]]</f>
        <v>-2</v>
      </c>
      <c r="AM4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28</v>
      </c>
      <c r="AP48"/>
    </row>
    <row r="49" spans="1:42" x14ac:dyDescent="0.25">
      <c r="A49">
        <v>47</v>
      </c>
      <c r="B49" t="s">
        <v>298</v>
      </c>
      <c r="C49" s="1">
        <v>16</v>
      </c>
      <c r="D49" s="6">
        <f>-18+Table1[[#This Row],[Auf welchem Platz landet der FC St. Pauli in der 1. Bundesliga 2025/26?]]</f>
        <v>-2</v>
      </c>
      <c r="E49" t="s">
        <v>14</v>
      </c>
      <c r="F49" s="5">
        <v>5</v>
      </c>
      <c r="G49" t="s">
        <v>56</v>
      </c>
      <c r="H49" t="s">
        <v>17</v>
      </c>
      <c r="I49" t="s">
        <v>16</v>
      </c>
      <c r="J49" t="s">
        <v>14</v>
      </c>
      <c r="K49">
        <f t="shared" si="0"/>
        <v>1</v>
      </c>
      <c r="L49">
        <f t="shared" si="1"/>
        <v>0</v>
      </c>
      <c r="M49">
        <f t="shared" si="2"/>
        <v>1</v>
      </c>
      <c r="N49">
        <f t="shared" si="3"/>
        <v>1</v>
      </c>
      <c r="O49" s="5">
        <f>SUM(Table1[[#This Row],[Spalte5]:[Spalte6]])*5</f>
        <v>15</v>
      </c>
      <c r="P49" t="s">
        <v>34</v>
      </c>
      <c r="Q49" t="s">
        <v>78</v>
      </c>
      <c r="R49" t="s">
        <v>238</v>
      </c>
      <c r="S49">
        <f t="shared" si="4"/>
        <v>0</v>
      </c>
      <c r="T49">
        <f t="shared" si="5"/>
        <v>1</v>
      </c>
      <c r="U49">
        <f t="shared" si="6"/>
        <v>1</v>
      </c>
      <c r="V49" s="5">
        <f>SUM(Table1[[#This Row],[Spalte94]:[Spalte92]])*5</f>
        <v>10</v>
      </c>
      <c r="W49" t="s">
        <v>34</v>
      </c>
      <c r="X49" s="5">
        <f t="shared" si="7"/>
        <v>0</v>
      </c>
      <c r="Y49" t="s">
        <v>48</v>
      </c>
      <c r="Z49" s="5">
        <f t="shared" si="8"/>
        <v>0</v>
      </c>
      <c r="AA49" t="s">
        <v>35</v>
      </c>
      <c r="AB49" s="5">
        <f t="shared" si="9"/>
        <v>0</v>
      </c>
      <c r="AC49" t="s">
        <v>27</v>
      </c>
      <c r="AD49" s="5">
        <f t="shared" si="10"/>
        <v>5</v>
      </c>
      <c r="AE49" t="s">
        <v>37</v>
      </c>
      <c r="AF49" s="5">
        <f t="shared" si="11"/>
        <v>0</v>
      </c>
      <c r="AG49" s="1">
        <v>5</v>
      </c>
      <c r="AH49" s="6">
        <f>ABS(8-Table1[[#This Row],[Die 1. Frauen des FCSP landet in der Regionalliga Nord (12er Liga) auf Rang...?]])</f>
        <v>3</v>
      </c>
      <c r="AI49" s="6">
        <f>0-Table1[[#This Row],[Spalte16]]</f>
        <v>-3</v>
      </c>
      <c r="AJ49" s="1">
        <v>14</v>
      </c>
      <c r="AK49" s="6">
        <f>ABS(16-Table1[[#This Row],[Die U23 des FCSP landet in der Regionalliga Nord (18er Liga) auf Rang....?]])</f>
        <v>2</v>
      </c>
      <c r="AL49" s="6">
        <f>0-Table1[[#This Row],[Spalte17]]</f>
        <v>-2</v>
      </c>
      <c r="AM4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28</v>
      </c>
      <c r="AP49"/>
    </row>
    <row r="50" spans="1:42" x14ac:dyDescent="0.25">
      <c r="A50">
        <v>48</v>
      </c>
      <c r="B50" t="s">
        <v>265</v>
      </c>
      <c r="C50" s="1">
        <v>17</v>
      </c>
      <c r="D50" s="6">
        <f>-18+Table1[[#This Row],[Auf welchem Platz landet der FC St. Pauli in der 1. Bundesliga 2025/26?]]</f>
        <v>-1</v>
      </c>
      <c r="E50" t="s">
        <v>14</v>
      </c>
      <c r="F50" s="5">
        <v>5</v>
      </c>
      <c r="G50" t="s">
        <v>54</v>
      </c>
      <c r="H50" t="s">
        <v>25</v>
      </c>
      <c r="I50" t="s">
        <v>17</v>
      </c>
      <c r="J50" t="s">
        <v>43</v>
      </c>
      <c r="K50">
        <f t="shared" si="0"/>
        <v>0</v>
      </c>
      <c r="L50">
        <f t="shared" si="1"/>
        <v>1</v>
      </c>
      <c r="M50">
        <f t="shared" si="2"/>
        <v>1</v>
      </c>
      <c r="N50">
        <f t="shared" si="3"/>
        <v>0</v>
      </c>
      <c r="O50" s="5">
        <f>SUM(Table1[[#This Row],[Spalte5]:[Spalte6]])*5</f>
        <v>10</v>
      </c>
      <c r="P50" t="s">
        <v>238</v>
      </c>
      <c r="Q50" t="s">
        <v>34</v>
      </c>
      <c r="R50" t="s">
        <v>78</v>
      </c>
      <c r="S50">
        <f t="shared" si="4"/>
        <v>0</v>
      </c>
      <c r="T50">
        <f t="shared" si="5"/>
        <v>1</v>
      </c>
      <c r="U50">
        <f t="shared" si="6"/>
        <v>1</v>
      </c>
      <c r="V50" s="5">
        <f>SUM(Table1[[#This Row],[Spalte94]:[Spalte92]])*5</f>
        <v>10</v>
      </c>
      <c r="W50" t="s">
        <v>34</v>
      </c>
      <c r="X50" s="5">
        <f t="shared" si="7"/>
        <v>0</v>
      </c>
      <c r="Y50" t="s">
        <v>48</v>
      </c>
      <c r="Z50" s="5">
        <f t="shared" si="8"/>
        <v>0</v>
      </c>
      <c r="AA50" t="s">
        <v>139</v>
      </c>
      <c r="AB50" s="5">
        <f t="shared" si="9"/>
        <v>0</v>
      </c>
      <c r="AC50" t="s">
        <v>266</v>
      </c>
      <c r="AD50" s="5">
        <f t="shared" si="10"/>
        <v>0</v>
      </c>
      <c r="AE50" t="s">
        <v>137</v>
      </c>
      <c r="AF50" s="5">
        <f t="shared" si="11"/>
        <v>5</v>
      </c>
      <c r="AG50" s="1">
        <v>8</v>
      </c>
      <c r="AH50" s="6">
        <f>ABS(8-Table1[[#This Row],[Die 1. Frauen des FCSP landet in der Regionalliga Nord (12er Liga) auf Rang...?]])</f>
        <v>0</v>
      </c>
      <c r="AI50" s="6">
        <v>5</v>
      </c>
      <c r="AJ50" s="1">
        <v>10</v>
      </c>
      <c r="AK50" s="6">
        <f>ABS(16-Table1[[#This Row],[Die U23 des FCSP landet in der Regionalliga Nord (18er Liga) auf Rang....?]])</f>
        <v>6</v>
      </c>
      <c r="AL50" s="6">
        <f>0-Table1[[#This Row],[Spalte17]]</f>
        <v>-6</v>
      </c>
      <c r="AM5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28</v>
      </c>
      <c r="AP50"/>
    </row>
    <row r="51" spans="1:42" x14ac:dyDescent="0.25">
      <c r="A51">
        <v>49</v>
      </c>
      <c r="B51" t="s">
        <v>517</v>
      </c>
      <c r="C51" s="1">
        <v>13</v>
      </c>
      <c r="D51" s="6">
        <f>-18+Table1[[#This Row],[Auf welchem Platz landet der FC St. Pauli in der 1. Bundesliga 2025/26?]]</f>
        <v>-5</v>
      </c>
      <c r="E51" t="s">
        <v>14</v>
      </c>
      <c r="F51" s="5">
        <v>5</v>
      </c>
      <c r="G51" t="s">
        <v>14</v>
      </c>
      <c r="H51" t="s">
        <v>54</v>
      </c>
      <c r="I51" t="s">
        <v>25</v>
      </c>
      <c r="J51" t="s">
        <v>17</v>
      </c>
      <c r="K51">
        <f t="shared" si="0"/>
        <v>1</v>
      </c>
      <c r="L51">
        <f t="shared" si="1"/>
        <v>1</v>
      </c>
      <c r="M51">
        <f t="shared" si="2"/>
        <v>1</v>
      </c>
      <c r="N51">
        <f t="shared" si="3"/>
        <v>0</v>
      </c>
      <c r="O51" s="5">
        <f>SUM(Table1[[#This Row],[Spalte5]:[Spalte6]])*5</f>
        <v>15</v>
      </c>
      <c r="P51" t="s">
        <v>34</v>
      </c>
      <c r="Q51" t="s">
        <v>78</v>
      </c>
      <c r="R51" t="s">
        <v>23</v>
      </c>
      <c r="S51">
        <f t="shared" si="4"/>
        <v>0</v>
      </c>
      <c r="T51">
        <f t="shared" si="5"/>
        <v>1</v>
      </c>
      <c r="U51">
        <f t="shared" si="6"/>
        <v>0</v>
      </c>
      <c r="V51" s="5">
        <f>SUM(Table1[[#This Row],[Spalte94]:[Spalte92]])*5</f>
        <v>5</v>
      </c>
      <c r="W51" t="s">
        <v>34</v>
      </c>
      <c r="X51" s="5">
        <f t="shared" si="7"/>
        <v>0</v>
      </c>
      <c r="Y51" t="s">
        <v>18</v>
      </c>
      <c r="Z51" s="5">
        <f t="shared" si="8"/>
        <v>0</v>
      </c>
      <c r="AA51" t="s">
        <v>35</v>
      </c>
      <c r="AB51" s="5">
        <f t="shared" si="9"/>
        <v>0</v>
      </c>
      <c r="AC51" t="s">
        <v>27</v>
      </c>
      <c r="AD51" s="5">
        <f t="shared" si="10"/>
        <v>5</v>
      </c>
      <c r="AE51" t="s">
        <v>28</v>
      </c>
      <c r="AF51" s="5">
        <f t="shared" si="11"/>
        <v>0</v>
      </c>
      <c r="AG51" s="1">
        <v>8</v>
      </c>
      <c r="AH51" s="6">
        <f>ABS(8-Table1[[#This Row],[Die 1. Frauen des FCSP landet in der Regionalliga Nord (12er Liga) auf Rang...?]])</f>
        <v>0</v>
      </c>
      <c r="AI51" s="6">
        <v>5</v>
      </c>
      <c r="AJ51" s="1">
        <v>14</v>
      </c>
      <c r="AK51" s="6">
        <f>ABS(16-Table1[[#This Row],[Die U23 des FCSP landet in der Regionalliga Nord (18er Liga) auf Rang....?]])</f>
        <v>2</v>
      </c>
      <c r="AL51" s="6">
        <f>0-Table1[[#This Row],[Spalte17]]</f>
        <v>-2</v>
      </c>
      <c r="AM5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28</v>
      </c>
      <c r="AP51"/>
    </row>
    <row r="52" spans="1:42" x14ac:dyDescent="0.25">
      <c r="A52">
        <v>50</v>
      </c>
      <c r="B52" t="s">
        <v>45</v>
      </c>
      <c r="C52" s="1">
        <v>16</v>
      </c>
      <c r="D52" s="6">
        <f>-18+Table1[[#This Row],[Auf welchem Platz landet der FC St. Pauli in der 1. Bundesliga 2025/26?]]</f>
        <v>-2</v>
      </c>
      <c r="E52" t="s">
        <v>14</v>
      </c>
      <c r="F52" s="5">
        <v>5</v>
      </c>
      <c r="G52" t="s">
        <v>14</v>
      </c>
      <c r="H52" t="s">
        <v>17</v>
      </c>
      <c r="I52" t="s">
        <v>25</v>
      </c>
      <c r="J52" t="s">
        <v>54</v>
      </c>
      <c r="K52">
        <f t="shared" si="0"/>
        <v>1</v>
      </c>
      <c r="L52">
        <f t="shared" si="1"/>
        <v>1</v>
      </c>
      <c r="M52">
        <f t="shared" si="2"/>
        <v>1</v>
      </c>
      <c r="N52">
        <f t="shared" si="3"/>
        <v>0</v>
      </c>
      <c r="O52" s="5">
        <f>SUM(Table1[[#This Row],[Spalte5]:[Spalte6]])*5</f>
        <v>15</v>
      </c>
      <c r="P52" t="s">
        <v>238</v>
      </c>
      <c r="Q52" t="s">
        <v>23</v>
      </c>
      <c r="R52" t="s">
        <v>78</v>
      </c>
      <c r="S52">
        <f t="shared" si="4"/>
        <v>0</v>
      </c>
      <c r="T52">
        <f t="shared" si="5"/>
        <v>1</v>
      </c>
      <c r="U52">
        <f t="shared" si="6"/>
        <v>1</v>
      </c>
      <c r="V52" s="5">
        <f>SUM(Table1[[#This Row],[Spalte94]:[Spalte92]])*5</f>
        <v>10</v>
      </c>
      <c r="W52" t="s">
        <v>24</v>
      </c>
      <c r="X52" s="5">
        <f t="shared" si="7"/>
        <v>0</v>
      </c>
      <c r="Y52" t="s">
        <v>46</v>
      </c>
      <c r="Z52" s="5">
        <f t="shared" si="8"/>
        <v>0</v>
      </c>
      <c r="AA52" t="s">
        <v>35</v>
      </c>
      <c r="AB52" s="5">
        <f t="shared" si="9"/>
        <v>0</v>
      </c>
      <c r="AC52" t="s">
        <v>27</v>
      </c>
      <c r="AD52" s="5">
        <f t="shared" si="10"/>
        <v>5</v>
      </c>
      <c r="AE52" t="s">
        <v>37</v>
      </c>
      <c r="AF52" s="5">
        <f t="shared" si="11"/>
        <v>0</v>
      </c>
      <c r="AG52" s="1">
        <v>7</v>
      </c>
      <c r="AH52" s="6">
        <f>ABS(8-Table1[[#This Row],[Die 1. Frauen des FCSP landet in der Regionalliga Nord (12er Liga) auf Rang...?]])</f>
        <v>1</v>
      </c>
      <c r="AI52" s="6">
        <f>0-Table1[[#This Row],[Spalte16]]</f>
        <v>-1</v>
      </c>
      <c r="AJ52" s="1">
        <v>12</v>
      </c>
      <c r="AK52" s="6">
        <f>ABS(16-Table1[[#This Row],[Die U23 des FCSP landet in der Regionalliga Nord (18er Liga) auf Rang....?]])</f>
        <v>4</v>
      </c>
      <c r="AL52" s="6">
        <f>0-Table1[[#This Row],[Spalte17]]</f>
        <v>-4</v>
      </c>
      <c r="AM5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28</v>
      </c>
      <c r="AP52"/>
    </row>
    <row r="53" spans="1:42" x14ac:dyDescent="0.25">
      <c r="A53">
        <v>51</v>
      </c>
      <c r="B53" t="s">
        <v>721</v>
      </c>
      <c r="C53" s="1">
        <v>13</v>
      </c>
      <c r="D53" s="6">
        <f>-18+Table1[[#This Row],[Auf welchem Platz landet der FC St. Pauli in der 1. Bundesliga 2025/26?]]</f>
        <v>-5</v>
      </c>
      <c r="E53" t="s">
        <v>14</v>
      </c>
      <c r="F53" s="5">
        <v>5</v>
      </c>
      <c r="G53" t="s">
        <v>14</v>
      </c>
      <c r="H53" t="s">
        <v>56</v>
      </c>
      <c r="I53" t="s">
        <v>16</v>
      </c>
      <c r="J53" t="s">
        <v>25</v>
      </c>
      <c r="K53">
        <f t="shared" si="0"/>
        <v>1</v>
      </c>
      <c r="L53">
        <f t="shared" si="1"/>
        <v>1</v>
      </c>
      <c r="M53">
        <f t="shared" si="2"/>
        <v>0</v>
      </c>
      <c r="N53">
        <f t="shared" si="3"/>
        <v>1</v>
      </c>
      <c r="O53" s="5">
        <f>SUM(Table1[[#This Row],[Spalte5]:[Spalte6]])*5</f>
        <v>15</v>
      </c>
      <c r="P53" t="s">
        <v>34</v>
      </c>
      <c r="Q53" t="s">
        <v>78</v>
      </c>
      <c r="R53" t="s">
        <v>24</v>
      </c>
      <c r="S53">
        <f t="shared" si="4"/>
        <v>0</v>
      </c>
      <c r="T53">
        <f t="shared" si="5"/>
        <v>1</v>
      </c>
      <c r="U53">
        <f t="shared" si="6"/>
        <v>0</v>
      </c>
      <c r="V53" s="5">
        <f>SUM(Table1[[#This Row],[Spalte94]:[Spalte92]])*5</f>
        <v>5</v>
      </c>
      <c r="W53" t="s">
        <v>34</v>
      </c>
      <c r="X53" s="5">
        <f t="shared" si="7"/>
        <v>0</v>
      </c>
      <c r="Y53" t="s">
        <v>46</v>
      </c>
      <c r="Z53" s="5">
        <f t="shared" si="8"/>
        <v>0</v>
      </c>
      <c r="AA53" t="s">
        <v>19</v>
      </c>
      <c r="AB53" s="5">
        <f t="shared" si="9"/>
        <v>0</v>
      </c>
      <c r="AC53" t="s">
        <v>27</v>
      </c>
      <c r="AD53" s="5">
        <f t="shared" si="10"/>
        <v>5</v>
      </c>
      <c r="AE53" t="s">
        <v>137</v>
      </c>
      <c r="AF53" s="5">
        <f t="shared" si="11"/>
        <v>5</v>
      </c>
      <c r="AG53" s="1">
        <v>7</v>
      </c>
      <c r="AH53" s="6">
        <f>ABS(8-Table1[[#This Row],[Die 1. Frauen des FCSP landet in der Regionalliga Nord (12er Liga) auf Rang...?]])</f>
        <v>1</v>
      </c>
      <c r="AI53" s="6">
        <f>0-Table1[[#This Row],[Spalte16]]</f>
        <v>-1</v>
      </c>
      <c r="AJ53" s="1">
        <v>15</v>
      </c>
      <c r="AK53" s="6">
        <f>ABS(16-Table1[[#This Row],[Die U23 des FCSP landet in der Regionalliga Nord (18er Liga) auf Rang....?]])</f>
        <v>1</v>
      </c>
      <c r="AL53" s="6">
        <f>0-Table1[[#This Row],[Spalte17]]</f>
        <v>-1</v>
      </c>
      <c r="AM5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28</v>
      </c>
      <c r="AP53"/>
    </row>
    <row r="54" spans="1:42" x14ac:dyDescent="0.25">
      <c r="A54">
        <v>52</v>
      </c>
      <c r="B54" t="s">
        <v>715</v>
      </c>
      <c r="C54" s="1">
        <v>14</v>
      </c>
      <c r="D54" s="6">
        <f>-18+Table1[[#This Row],[Auf welchem Platz landet der FC St. Pauli in der 1. Bundesliga 2025/26?]]</f>
        <v>-4</v>
      </c>
      <c r="E54" t="s">
        <v>14</v>
      </c>
      <c r="F54" s="5">
        <v>5</v>
      </c>
      <c r="G54" t="s">
        <v>14</v>
      </c>
      <c r="H54" t="s">
        <v>16</v>
      </c>
      <c r="I54" t="s">
        <v>25</v>
      </c>
      <c r="J54" t="s">
        <v>54</v>
      </c>
      <c r="K54">
        <f t="shared" si="0"/>
        <v>1</v>
      </c>
      <c r="L54">
        <f t="shared" si="1"/>
        <v>1</v>
      </c>
      <c r="M54">
        <f t="shared" si="2"/>
        <v>0</v>
      </c>
      <c r="N54">
        <f t="shared" si="3"/>
        <v>1</v>
      </c>
      <c r="O54" s="5">
        <f>SUM(Table1[[#This Row],[Spalte5]:[Spalte6]])*5</f>
        <v>15</v>
      </c>
      <c r="P54" t="s">
        <v>58</v>
      </c>
      <c r="Q54" t="s">
        <v>78</v>
      </c>
      <c r="R54" t="s">
        <v>34</v>
      </c>
      <c r="S54">
        <f t="shared" si="4"/>
        <v>0</v>
      </c>
      <c r="T54">
        <f t="shared" si="5"/>
        <v>1</v>
      </c>
      <c r="U54">
        <f t="shared" si="6"/>
        <v>0</v>
      </c>
      <c r="V54" s="5">
        <f>SUM(Table1[[#This Row],[Spalte94]:[Spalte92]])*5</f>
        <v>5</v>
      </c>
      <c r="W54" t="s">
        <v>58</v>
      </c>
      <c r="X54" s="5">
        <f t="shared" si="7"/>
        <v>0</v>
      </c>
      <c r="Y54" t="s">
        <v>44</v>
      </c>
      <c r="Z54" s="5">
        <f t="shared" si="8"/>
        <v>5</v>
      </c>
      <c r="AA54" t="s">
        <v>35</v>
      </c>
      <c r="AB54" s="5">
        <f t="shared" si="9"/>
        <v>0</v>
      </c>
      <c r="AC54" t="s">
        <v>27</v>
      </c>
      <c r="AD54" s="5">
        <f t="shared" si="10"/>
        <v>5</v>
      </c>
      <c r="AE54" t="s">
        <v>32</v>
      </c>
      <c r="AF54" s="5">
        <f t="shared" si="11"/>
        <v>0</v>
      </c>
      <c r="AG54" s="1">
        <v>7</v>
      </c>
      <c r="AH54" s="6">
        <f>ABS(8-Table1[[#This Row],[Die 1. Frauen des FCSP landet in der Regionalliga Nord (12er Liga) auf Rang...?]])</f>
        <v>1</v>
      </c>
      <c r="AI54" s="6">
        <f>0-Table1[[#This Row],[Spalte16]]</f>
        <v>-1</v>
      </c>
      <c r="AJ54" s="1">
        <v>14</v>
      </c>
      <c r="AK54" s="6">
        <f>ABS(16-Table1[[#This Row],[Die U23 des FCSP landet in der Regionalliga Nord (18er Liga) auf Rang....?]])</f>
        <v>2</v>
      </c>
      <c r="AL54" s="6">
        <f>0-Table1[[#This Row],[Spalte17]]</f>
        <v>-2</v>
      </c>
      <c r="AM5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28</v>
      </c>
      <c r="AP54"/>
    </row>
    <row r="55" spans="1:42" x14ac:dyDescent="0.25">
      <c r="A55">
        <v>53</v>
      </c>
      <c r="B55" t="s">
        <v>625</v>
      </c>
      <c r="C55" s="1">
        <v>15</v>
      </c>
      <c r="D55" s="6">
        <f>-18+Table1[[#This Row],[Auf welchem Platz landet der FC St. Pauli in der 1. Bundesliga 2025/26?]]</f>
        <v>-3</v>
      </c>
      <c r="E55" t="s">
        <v>14</v>
      </c>
      <c r="F55" s="5">
        <v>5</v>
      </c>
      <c r="G55" t="s">
        <v>14</v>
      </c>
      <c r="H55" t="s">
        <v>56</v>
      </c>
      <c r="I55" t="s">
        <v>16</v>
      </c>
      <c r="J55" t="s">
        <v>25</v>
      </c>
      <c r="K55">
        <f t="shared" si="0"/>
        <v>1</v>
      </c>
      <c r="L55">
        <f t="shared" si="1"/>
        <v>1</v>
      </c>
      <c r="M55">
        <f t="shared" si="2"/>
        <v>0</v>
      </c>
      <c r="N55">
        <f t="shared" si="3"/>
        <v>1</v>
      </c>
      <c r="O55" s="5">
        <f>SUM(Table1[[#This Row],[Spalte5]:[Spalte6]])*5</f>
        <v>15</v>
      </c>
      <c r="P55" t="s">
        <v>34</v>
      </c>
      <c r="Q55" t="s">
        <v>78</v>
      </c>
      <c r="R55" t="s">
        <v>23</v>
      </c>
      <c r="S55">
        <f t="shared" si="4"/>
        <v>0</v>
      </c>
      <c r="T55">
        <f t="shared" si="5"/>
        <v>1</v>
      </c>
      <c r="U55">
        <f t="shared" si="6"/>
        <v>0</v>
      </c>
      <c r="V55" s="5">
        <f>SUM(Table1[[#This Row],[Spalte94]:[Spalte92]])*5</f>
        <v>5</v>
      </c>
      <c r="W55" t="s">
        <v>23</v>
      </c>
      <c r="X55" s="5">
        <f t="shared" si="7"/>
        <v>0</v>
      </c>
      <c r="Y55" t="s">
        <v>18</v>
      </c>
      <c r="Z55" s="5">
        <f t="shared" si="8"/>
        <v>0</v>
      </c>
      <c r="AA55" t="s">
        <v>19</v>
      </c>
      <c r="AB55" s="5">
        <f t="shared" si="9"/>
        <v>0</v>
      </c>
      <c r="AC55" t="s">
        <v>27</v>
      </c>
      <c r="AD55" s="5">
        <f t="shared" si="10"/>
        <v>5</v>
      </c>
      <c r="AE55" t="s">
        <v>28</v>
      </c>
      <c r="AF55" s="5">
        <f t="shared" si="11"/>
        <v>0</v>
      </c>
      <c r="AG55" s="1">
        <v>8</v>
      </c>
      <c r="AH55" s="6">
        <f>ABS(8-Table1[[#This Row],[Die 1. Frauen des FCSP landet in der Regionalliga Nord (12er Liga) auf Rang...?]])</f>
        <v>0</v>
      </c>
      <c r="AI55" s="6">
        <v>5</v>
      </c>
      <c r="AJ55" s="1">
        <v>12</v>
      </c>
      <c r="AK55" s="6">
        <f>ABS(16-Table1[[#This Row],[Die U23 des FCSP landet in der Regionalliga Nord (18er Liga) auf Rang....?]])</f>
        <v>4</v>
      </c>
      <c r="AL55" s="6">
        <f>0-Table1[[#This Row],[Spalte17]]</f>
        <v>-4</v>
      </c>
      <c r="AM5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28</v>
      </c>
      <c r="AP55"/>
    </row>
    <row r="56" spans="1:42" x14ac:dyDescent="0.25">
      <c r="A56">
        <v>54</v>
      </c>
      <c r="B56" t="s">
        <v>669</v>
      </c>
      <c r="C56" s="1">
        <v>16</v>
      </c>
      <c r="D56" s="6">
        <f>-18+Table1[[#This Row],[Auf welchem Platz landet der FC St. Pauli in der 1. Bundesliga 2025/26?]]</f>
        <v>-2</v>
      </c>
      <c r="E56" t="s">
        <v>14</v>
      </c>
      <c r="F56" s="5">
        <v>5</v>
      </c>
      <c r="G56" t="s">
        <v>14</v>
      </c>
      <c r="H56" t="s">
        <v>56</v>
      </c>
      <c r="I56" t="s">
        <v>25</v>
      </c>
      <c r="J56" t="s">
        <v>16</v>
      </c>
      <c r="K56">
        <f t="shared" si="0"/>
        <v>1</v>
      </c>
      <c r="L56">
        <f t="shared" si="1"/>
        <v>1</v>
      </c>
      <c r="M56">
        <f t="shared" si="2"/>
        <v>0</v>
      </c>
      <c r="N56">
        <f t="shared" si="3"/>
        <v>1</v>
      </c>
      <c r="O56" s="5">
        <f>SUM(Table1[[#This Row],[Spalte5]:[Spalte6]])*5</f>
        <v>15</v>
      </c>
      <c r="P56" t="s">
        <v>238</v>
      </c>
      <c r="Q56" t="s">
        <v>78</v>
      </c>
      <c r="R56" t="s">
        <v>23</v>
      </c>
      <c r="S56">
        <f t="shared" si="4"/>
        <v>0</v>
      </c>
      <c r="T56">
        <f t="shared" si="5"/>
        <v>1</v>
      </c>
      <c r="U56">
        <f t="shared" si="6"/>
        <v>1</v>
      </c>
      <c r="V56" s="5">
        <f>SUM(Table1[[#This Row],[Spalte94]:[Spalte92]])*5</f>
        <v>10</v>
      </c>
      <c r="W56" t="s">
        <v>58</v>
      </c>
      <c r="X56" s="5">
        <f t="shared" si="7"/>
        <v>0</v>
      </c>
      <c r="Y56" t="s">
        <v>48</v>
      </c>
      <c r="Z56" s="5">
        <f t="shared" si="8"/>
        <v>0</v>
      </c>
      <c r="AA56" t="s">
        <v>19</v>
      </c>
      <c r="AB56" s="5">
        <f t="shared" si="9"/>
        <v>0</v>
      </c>
      <c r="AC56" t="s">
        <v>27</v>
      </c>
      <c r="AD56" s="5">
        <f t="shared" si="10"/>
        <v>5</v>
      </c>
      <c r="AE56" t="s">
        <v>28</v>
      </c>
      <c r="AF56" s="5">
        <f t="shared" si="11"/>
        <v>0</v>
      </c>
      <c r="AG56" s="1">
        <v>7</v>
      </c>
      <c r="AH56" s="6">
        <f>ABS(8-Table1[[#This Row],[Die 1. Frauen des FCSP landet in der Regionalliga Nord (12er Liga) auf Rang...?]])</f>
        <v>1</v>
      </c>
      <c r="AI56" s="6">
        <f>0-Table1[[#This Row],[Spalte16]]</f>
        <v>-1</v>
      </c>
      <c r="AJ56" s="1">
        <v>12</v>
      </c>
      <c r="AK56" s="6">
        <f>ABS(16-Table1[[#This Row],[Die U23 des FCSP landet in der Regionalliga Nord (18er Liga) auf Rang....?]])</f>
        <v>4</v>
      </c>
      <c r="AL56" s="6">
        <f>0-Table1[[#This Row],[Spalte17]]</f>
        <v>-4</v>
      </c>
      <c r="AM5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28</v>
      </c>
      <c r="AP56"/>
    </row>
    <row r="57" spans="1:42" x14ac:dyDescent="0.25">
      <c r="A57">
        <v>55</v>
      </c>
      <c r="B57" t="s">
        <v>279</v>
      </c>
      <c r="C57" s="1">
        <v>13</v>
      </c>
      <c r="D57" s="6">
        <f>-18+Table1[[#This Row],[Auf welchem Platz landet der FC St. Pauli in der 1. Bundesliga 2025/26?]]</f>
        <v>-5</v>
      </c>
      <c r="E57" t="s">
        <v>14</v>
      </c>
      <c r="F57" s="5">
        <v>5</v>
      </c>
      <c r="G57" t="s">
        <v>14</v>
      </c>
      <c r="H57" t="s">
        <v>25</v>
      </c>
      <c r="I57" t="s">
        <v>16</v>
      </c>
      <c r="J57" t="s">
        <v>43</v>
      </c>
      <c r="K57">
        <f t="shared" si="0"/>
        <v>1</v>
      </c>
      <c r="L57">
        <f t="shared" si="1"/>
        <v>1</v>
      </c>
      <c r="M57">
        <f t="shared" si="2"/>
        <v>0</v>
      </c>
      <c r="N57">
        <f t="shared" si="3"/>
        <v>1</v>
      </c>
      <c r="O57" s="5">
        <f>SUM(Table1[[#This Row],[Spalte5]:[Spalte6]])*5</f>
        <v>15</v>
      </c>
      <c r="P57" t="s">
        <v>34</v>
      </c>
      <c r="Q57" t="s">
        <v>78</v>
      </c>
      <c r="R57" t="s">
        <v>23</v>
      </c>
      <c r="S57">
        <f t="shared" si="4"/>
        <v>0</v>
      </c>
      <c r="T57">
        <f t="shared" si="5"/>
        <v>1</v>
      </c>
      <c r="U57">
        <f t="shared" si="6"/>
        <v>0</v>
      </c>
      <c r="V57" s="5">
        <f>SUM(Table1[[#This Row],[Spalte94]:[Spalte92]])*5</f>
        <v>5</v>
      </c>
      <c r="W57" t="s">
        <v>34</v>
      </c>
      <c r="X57" s="5">
        <f t="shared" si="7"/>
        <v>0</v>
      </c>
      <c r="Y57" t="s">
        <v>46</v>
      </c>
      <c r="Z57" s="5">
        <f t="shared" si="8"/>
        <v>0</v>
      </c>
      <c r="AA57" t="s">
        <v>35</v>
      </c>
      <c r="AB57" s="5">
        <f t="shared" si="9"/>
        <v>0</v>
      </c>
      <c r="AC57" t="s">
        <v>27</v>
      </c>
      <c r="AD57" s="5">
        <f t="shared" si="10"/>
        <v>5</v>
      </c>
      <c r="AE57" t="s">
        <v>28</v>
      </c>
      <c r="AF57" s="5">
        <f t="shared" si="11"/>
        <v>0</v>
      </c>
      <c r="AG57" s="1">
        <v>8</v>
      </c>
      <c r="AH57" s="6">
        <f>ABS(8-Table1[[#This Row],[Die 1. Frauen des FCSP landet in der Regionalliga Nord (12er Liga) auf Rang...?]])</f>
        <v>0</v>
      </c>
      <c r="AI57" s="6">
        <v>5</v>
      </c>
      <c r="AJ57" s="1">
        <v>14</v>
      </c>
      <c r="AK57" s="6">
        <f>ABS(16-Table1[[#This Row],[Die U23 des FCSP landet in der Regionalliga Nord (18er Liga) auf Rang....?]])</f>
        <v>2</v>
      </c>
      <c r="AL57" s="6">
        <f>0-Table1[[#This Row],[Spalte17]]</f>
        <v>-2</v>
      </c>
      <c r="AM5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28</v>
      </c>
      <c r="AP57"/>
    </row>
    <row r="58" spans="1:42" x14ac:dyDescent="0.25">
      <c r="A58">
        <v>56</v>
      </c>
      <c r="B58" t="s">
        <v>553</v>
      </c>
      <c r="C58" s="1">
        <v>13</v>
      </c>
      <c r="D58" s="6">
        <f>-18+Table1[[#This Row],[Auf welchem Platz landet der FC St. Pauli in der 1. Bundesliga 2025/26?]]</f>
        <v>-5</v>
      </c>
      <c r="E58" t="s">
        <v>14</v>
      </c>
      <c r="F58" s="5">
        <v>5</v>
      </c>
      <c r="G58" t="s">
        <v>14</v>
      </c>
      <c r="H58" t="s">
        <v>25</v>
      </c>
      <c r="I58" t="s">
        <v>17</v>
      </c>
      <c r="J58" t="s">
        <v>16</v>
      </c>
      <c r="K58">
        <f t="shared" si="0"/>
        <v>1</v>
      </c>
      <c r="L58">
        <f t="shared" si="1"/>
        <v>1</v>
      </c>
      <c r="M58">
        <f t="shared" si="2"/>
        <v>1</v>
      </c>
      <c r="N58">
        <f t="shared" si="3"/>
        <v>1</v>
      </c>
      <c r="O58" s="5">
        <f>SUM(Table1[[#This Row],[Spalte5]:[Spalte6]])*5</f>
        <v>20</v>
      </c>
      <c r="P58" t="s">
        <v>78</v>
      </c>
      <c r="Q58" t="s">
        <v>23</v>
      </c>
      <c r="R58" t="s">
        <v>34</v>
      </c>
      <c r="S58">
        <f t="shared" si="4"/>
        <v>0</v>
      </c>
      <c r="T58">
        <f t="shared" si="5"/>
        <v>1</v>
      </c>
      <c r="U58">
        <f t="shared" si="6"/>
        <v>0</v>
      </c>
      <c r="V58" s="5">
        <f>SUM(Table1[[#This Row],[Spalte94]:[Spalte92]])*5</f>
        <v>5</v>
      </c>
      <c r="W58" t="s">
        <v>41</v>
      </c>
      <c r="X58" s="5">
        <f t="shared" si="7"/>
        <v>0</v>
      </c>
      <c r="Y58" t="s">
        <v>18</v>
      </c>
      <c r="Z58" s="5">
        <f t="shared" si="8"/>
        <v>0</v>
      </c>
      <c r="AA58" t="s">
        <v>19</v>
      </c>
      <c r="AB58" s="5">
        <f t="shared" si="9"/>
        <v>0</v>
      </c>
      <c r="AC58" t="s">
        <v>20</v>
      </c>
      <c r="AD58" s="5">
        <f t="shared" si="10"/>
        <v>0</v>
      </c>
      <c r="AE58" t="s">
        <v>32</v>
      </c>
      <c r="AF58" s="5">
        <f t="shared" si="11"/>
        <v>0</v>
      </c>
      <c r="AG58" s="1">
        <v>8</v>
      </c>
      <c r="AH58" s="6">
        <f>ABS(8-Table1[[#This Row],[Die 1. Frauen des FCSP landet in der Regionalliga Nord (12er Liga) auf Rang...?]])</f>
        <v>0</v>
      </c>
      <c r="AI58" s="6">
        <v>5</v>
      </c>
      <c r="AJ58" s="1">
        <v>14</v>
      </c>
      <c r="AK58" s="6">
        <f>ABS(16-Table1[[#This Row],[Die U23 des FCSP landet in der Regionalliga Nord (18er Liga) auf Rang....?]])</f>
        <v>2</v>
      </c>
      <c r="AL58" s="6">
        <f>0-Table1[[#This Row],[Spalte17]]</f>
        <v>-2</v>
      </c>
      <c r="AM5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28</v>
      </c>
      <c r="AP58"/>
    </row>
    <row r="59" spans="1:42" x14ac:dyDescent="0.25">
      <c r="A59">
        <v>57</v>
      </c>
      <c r="B59" t="s">
        <v>851</v>
      </c>
      <c r="C59" s="1">
        <v>17</v>
      </c>
      <c r="D59" s="6">
        <f>-18+Table1[[#This Row],[Auf welchem Platz landet der FC St. Pauli in der 1. Bundesliga 2025/26?]]</f>
        <v>-1</v>
      </c>
      <c r="E59" t="s">
        <v>25</v>
      </c>
      <c r="F59" s="5"/>
      <c r="G59" t="s">
        <v>14</v>
      </c>
      <c r="H59" t="s">
        <v>54</v>
      </c>
      <c r="I59" t="s">
        <v>25</v>
      </c>
      <c r="J59" t="s">
        <v>17</v>
      </c>
      <c r="K59">
        <f t="shared" si="0"/>
        <v>1</v>
      </c>
      <c r="L59">
        <f t="shared" si="1"/>
        <v>1</v>
      </c>
      <c r="M59">
        <f t="shared" si="2"/>
        <v>1</v>
      </c>
      <c r="N59">
        <f t="shared" si="3"/>
        <v>0</v>
      </c>
      <c r="O59" s="5">
        <f>SUM(Table1[[#This Row],[Spalte5]:[Spalte6]])*5</f>
        <v>15</v>
      </c>
      <c r="P59" t="s">
        <v>24</v>
      </c>
      <c r="Q59" t="s">
        <v>78</v>
      </c>
      <c r="R59" t="s">
        <v>34</v>
      </c>
      <c r="S59">
        <f t="shared" si="4"/>
        <v>0</v>
      </c>
      <c r="T59">
        <f t="shared" si="5"/>
        <v>1</v>
      </c>
      <c r="U59">
        <f t="shared" si="6"/>
        <v>0</v>
      </c>
      <c r="V59" s="5">
        <f>SUM(Table1[[#This Row],[Spalte94]:[Spalte92]])*5</f>
        <v>5</v>
      </c>
      <c r="W59" t="s">
        <v>34</v>
      </c>
      <c r="X59" s="5">
        <f t="shared" si="7"/>
        <v>0</v>
      </c>
      <c r="Y59" t="s">
        <v>48</v>
      </c>
      <c r="Z59" s="5">
        <f t="shared" si="8"/>
        <v>0</v>
      </c>
      <c r="AA59" t="s">
        <v>19</v>
      </c>
      <c r="AB59" s="5">
        <f t="shared" si="9"/>
        <v>0</v>
      </c>
      <c r="AC59" t="s">
        <v>27</v>
      </c>
      <c r="AD59" s="5">
        <f t="shared" si="10"/>
        <v>5</v>
      </c>
      <c r="AE59" t="s">
        <v>37</v>
      </c>
      <c r="AF59" s="5">
        <f t="shared" si="11"/>
        <v>0</v>
      </c>
      <c r="AG59" s="1">
        <v>8</v>
      </c>
      <c r="AH59" s="6">
        <f>ABS(8-Table1[[#This Row],[Die 1. Frauen des FCSP landet in der Regionalliga Nord (12er Liga) auf Rang...?]])</f>
        <v>0</v>
      </c>
      <c r="AI59" s="6">
        <v>5</v>
      </c>
      <c r="AJ59" s="1">
        <v>14</v>
      </c>
      <c r="AK59" s="6">
        <f>ABS(16-Table1[[#This Row],[Die U23 des FCSP landet in der Regionalliga Nord (18er Liga) auf Rang....?]])</f>
        <v>2</v>
      </c>
      <c r="AL59" s="6">
        <f>0-Table1[[#This Row],[Spalte17]]</f>
        <v>-2</v>
      </c>
      <c r="AM5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27</v>
      </c>
      <c r="AP59"/>
    </row>
    <row r="60" spans="1:42" x14ac:dyDescent="0.25">
      <c r="A60">
        <v>58</v>
      </c>
      <c r="B60" t="s">
        <v>563</v>
      </c>
      <c r="C60" s="1">
        <v>13</v>
      </c>
      <c r="D60" s="6">
        <f>-18+Table1[[#This Row],[Auf welchem Platz landet der FC St. Pauli in der 1. Bundesliga 2025/26?]]</f>
        <v>-5</v>
      </c>
      <c r="E60" t="s">
        <v>14</v>
      </c>
      <c r="F60" s="5">
        <v>5</v>
      </c>
      <c r="G60" t="s">
        <v>14</v>
      </c>
      <c r="H60" t="s">
        <v>25</v>
      </c>
      <c r="I60" t="s">
        <v>16</v>
      </c>
      <c r="J60" t="s">
        <v>17</v>
      </c>
      <c r="K60">
        <f t="shared" si="0"/>
        <v>1</v>
      </c>
      <c r="L60">
        <f t="shared" si="1"/>
        <v>1</v>
      </c>
      <c r="M60">
        <f t="shared" si="2"/>
        <v>1</v>
      </c>
      <c r="N60">
        <f t="shared" si="3"/>
        <v>1</v>
      </c>
      <c r="O60" s="5">
        <f>SUM(Table1[[#This Row],[Spalte5]:[Spalte6]])*5</f>
        <v>20</v>
      </c>
      <c r="P60" t="s">
        <v>23</v>
      </c>
      <c r="Q60" t="s">
        <v>78</v>
      </c>
      <c r="R60" t="s">
        <v>34</v>
      </c>
      <c r="S60">
        <f t="shared" si="4"/>
        <v>0</v>
      </c>
      <c r="T60">
        <f t="shared" si="5"/>
        <v>1</v>
      </c>
      <c r="U60">
        <f t="shared" si="6"/>
        <v>0</v>
      </c>
      <c r="V60" s="5">
        <f>SUM(Table1[[#This Row],[Spalte94]:[Spalte92]])*5</f>
        <v>5</v>
      </c>
      <c r="W60" t="s">
        <v>23</v>
      </c>
      <c r="X60" s="5">
        <f t="shared" si="7"/>
        <v>0</v>
      </c>
      <c r="Y60" t="s">
        <v>18</v>
      </c>
      <c r="Z60" s="5">
        <f t="shared" si="8"/>
        <v>0</v>
      </c>
      <c r="AA60" t="s">
        <v>35</v>
      </c>
      <c r="AB60" s="5">
        <f t="shared" si="9"/>
        <v>0</v>
      </c>
      <c r="AC60" t="s">
        <v>27</v>
      </c>
      <c r="AD60" s="5">
        <f t="shared" si="10"/>
        <v>5</v>
      </c>
      <c r="AE60" t="s">
        <v>32</v>
      </c>
      <c r="AF60" s="5">
        <f t="shared" si="11"/>
        <v>0</v>
      </c>
      <c r="AG60" s="1">
        <v>7</v>
      </c>
      <c r="AH60" s="6">
        <f>ABS(8-Table1[[#This Row],[Die 1. Frauen des FCSP landet in der Regionalliga Nord (12er Liga) auf Rang...?]])</f>
        <v>1</v>
      </c>
      <c r="AI60" s="6">
        <f>0-Table1[[#This Row],[Spalte16]]</f>
        <v>-1</v>
      </c>
      <c r="AJ60" s="1">
        <v>14</v>
      </c>
      <c r="AK60" s="6">
        <f>ABS(16-Table1[[#This Row],[Die U23 des FCSP landet in der Regionalliga Nord (18er Liga) auf Rang....?]])</f>
        <v>2</v>
      </c>
      <c r="AL60" s="6">
        <f>0-Table1[[#This Row],[Spalte17]]</f>
        <v>-2</v>
      </c>
      <c r="AM6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27</v>
      </c>
      <c r="AP60"/>
    </row>
    <row r="61" spans="1:42" x14ac:dyDescent="0.25">
      <c r="A61">
        <v>59</v>
      </c>
      <c r="B61" t="s">
        <v>613</v>
      </c>
      <c r="C61" s="1">
        <v>16</v>
      </c>
      <c r="D61" s="6">
        <f>-18+Table1[[#This Row],[Auf welchem Platz landet der FC St. Pauli in der 1. Bundesliga 2025/26?]]</f>
        <v>-2</v>
      </c>
      <c r="E61" t="s">
        <v>14</v>
      </c>
      <c r="F61" s="5">
        <v>5</v>
      </c>
      <c r="G61" t="s">
        <v>14</v>
      </c>
      <c r="H61" t="s">
        <v>56</v>
      </c>
      <c r="I61" t="s">
        <v>25</v>
      </c>
      <c r="J61" t="s">
        <v>43</v>
      </c>
      <c r="K61">
        <f t="shared" si="0"/>
        <v>1</v>
      </c>
      <c r="L61">
        <f t="shared" si="1"/>
        <v>1</v>
      </c>
      <c r="M61">
        <f t="shared" si="2"/>
        <v>0</v>
      </c>
      <c r="N61">
        <f t="shared" si="3"/>
        <v>0</v>
      </c>
      <c r="O61" s="5">
        <f>SUM(Table1[[#This Row],[Spalte5]:[Spalte6]])*5</f>
        <v>10</v>
      </c>
      <c r="P61" t="s">
        <v>78</v>
      </c>
      <c r="Q61" t="s">
        <v>238</v>
      </c>
      <c r="R61" t="s">
        <v>23</v>
      </c>
      <c r="S61">
        <f t="shared" si="4"/>
        <v>0</v>
      </c>
      <c r="T61">
        <f t="shared" si="5"/>
        <v>1</v>
      </c>
      <c r="U61">
        <f t="shared" si="6"/>
        <v>1</v>
      </c>
      <c r="V61" s="5">
        <f>SUM(Table1[[#This Row],[Spalte94]:[Spalte92]])*5</f>
        <v>10</v>
      </c>
      <c r="W61" t="s">
        <v>23</v>
      </c>
      <c r="X61" s="5">
        <f t="shared" si="7"/>
        <v>0</v>
      </c>
      <c r="Y61" t="s">
        <v>48</v>
      </c>
      <c r="Z61" s="5">
        <f t="shared" si="8"/>
        <v>0</v>
      </c>
      <c r="AA61" t="s">
        <v>35</v>
      </c>
      <c r="AB61" s="5">
        <f t="shared" si="9"/>
        <v>0</v>
      </c>
      <c r="AC61" t="s">
        <v>27</v>
      </c>
      <c r="AD61" s="5">
        <f t="shared" si="10"/>
        <v>5</v>
      </c>
      <c r="AE61" t="s">
        <v>137</v>
      </c>
      <c r="AF61" s="5">
        <f t="shared" si="11"/>
        <v>5</v>
      </c>
      <c r="AG61" s="1">
        <v>6</v>
      </c>
      <c r="AH61" s="6">
        <f>ABS(8-Table1[[#This Row],[Die 1. Frauen des FCSP landet in der Regionalliga Nord (12er Liga) auf Rang...?]])</f>
        <v>2</v>
      </c>
      <c r="AI61" s="6">
        <f>0-Table1[[#This Row],[Spalte16]]</f>
        <v>-2</v>
      </c>
      <c r="AJ61" s="1">
        <v>12</v>
      </c>
      <c r="AK61" s="6">
        <f>ABS(16-Table1[[#This Row],[Die U23 des FCSP landet in der Regionalliga Nord (18er Liga) auf Rang....?]])</f>
        <v>4</v>
      </c>
      <c r="AL61" s="6">
        <f>0-Table1[[#This Row],[Spalte17]]</f>
        <v>-4</v>
      </c>
      <c r="AM6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27</v>
      </c>
      <c r="AP61"/>
    </row>
    <row r="62" spans="1:42" x14ac:dyDescent="0.25">
      <c r="A62">
        <v>60</v>
      </c>
      <c r="B62" t="s">
        <v>51</v>
      </c>
      <c r="C62" s="1">
        <v>16</v>
      </c>
      <c r="D62" s="6">
        <f>-18+Table1[[#This Row],[Auf welchem Platz landet der FC St. Pauli in der 1. Bundesliga 2025/26?]]</f>
        <v>-2</v>
      </c>
      <c r="E62" t="s">
        <v>14</v>
      </c>
      <c r="F62" s="5">
        <v>5</v>
      </c>
      <c r="G62" t="s">
        <v>14</v>
      </c>
      <c r="H62" t="s">
        <v>54</v>
      </c>
      <c r="I62" t="s">
        <v>17</v>
      </c>
      <c r="J62" t="s">
        <v>25</v>
      </c>
      <c r="K62">
        <f t="shared" si="0"/>
        <v>1</v>
      </c>
      <c r="L62">
        <f t="shared" si="1"/>
        <v>1</v>
      </c>
      <c r="M62">
        <f t="shared" si="2"/>
        <v>1</v>
      </c>
      <c r="N62">
        <f t="shared" si="3"/>
        <v>0</v>
      </c>
      <c r="O62" s="5">
        <f>SUM(Table1[[#This Row],[Spalte5]:[Spalte6]])*5</f>
        <v>15</v>
      </c>
      <c r="P62" t="s">
        <v>238</v>
      </c>
      <c r="Q62" t="s">
        <v>78</v>
      </c>
      <c r="R62" t="s">
        <v>34</v>
      </c>
      <c r="S62">
        <f t="shared" si="4"/>
        <v>0</v>
      </c>
      <c r="T62">
        <f t="shared" si="5"/>
        <v>1</v>
      </c>
      <c r="U62">
        <f t="shared" si="6"/>
        <v>1</v>
      </c>
      <c r="V62" s="5">
        <f>SUM(Table1[[#This Row],[Spalte94]:[Spalte92]])*5</f>
        <v>10</v>
      </c>
      <c r="W62" t="s">
        <v>34</v>
      </c>
      <c r="X62" s="5">
        <f t="shared" si="7"/>
        <v>0</v>
      </c>
      <c r="Y62" t="s">
        <v>52</v>
      </c>
      <c r="Z62" s="5">
        <f t="shared" si="8"/>
        <v>0</v>
      </c>
      <c r="AA62" t="s">
        <v>19</v>
      </c>
      <c r="AB62" s="5">
        <f t="shared" si="9"/>
        <v>0</v>
      </c>
      <c r="AC62" t="s">
        <v>27</v>
      </c>
      <c r="AD62" s="5">
        <f t="shared" si="10"/>
        <v>5</v>
      </c>
      <c r="AE62" t="s">
        <v>37</v>
      </c>
      <c r="AF62" s="5">
        <f t="shared" si="11"/>
        <v>0</v>
      </c>
      <c r="AG62" s="1">
        <v>4</v>
      </c>
      <c r="AH62" s="6">
        <f>ABS(8-Table1[[#This Row],[Die 1. Frauen des FCSP landet in der Regionalliga Nord (12er Liga) auf Rang...?]])</f>
        <v>4</v>
      </c>
      <c r="AI62" s="6">
        <f>0-Table1[[#This Row],[Spalte16]]</f>
        <v>-4</v>
      </c>
      <c r="AJ62" s="1">
        <v>14</v>
      </c>
      <c r="AK62" s="6">
        <f>ABS(16-Table1[[#This Row],[Die U23 des FCSP landet in der Regionalliga Nord (18er Liga) auf Rang....?]])</f>
        <v>2</v>
      </c>
      <c r="AL62" s="6">
        <f>0-Table1[[#This Row],[Spalte17]]</f>
        <v>-2</v>
      </c>
      <c r="AM6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27</v>
      </c>
      <c r="AP62"/>
    </row>
    <row r="63" spans="1:42" x14ac:dyDescent="0.25">
      <c r="A63">
        <v>61</v>
      </c>
      <c r="B63" t="s">
        <v>703</v>
      </c>
      <c r="C63" s="1">
        <v>15</v>
      </c>
      <c r="D63" s="6">
        <f>-18+Table1[[#This Row],[Auf welchem Platz landet der FC St. Pauli in der 1. Bundesliga 2025/26?]]</f>
        <v>-3</v>
      </c>
      <c r="E63" t="s">
        <v>14</v>
      </c>
      <c r="F63" s="5">
        <v>5</v>
      </c>
      <c r="G63" t="s">
        <v>14</v>
      </c>
      <c r="H63" t="s">
        <v>54</v>
      </c>
      <c r="I63" t="s">
        <v>56</v>
      </c>
      <c r="J63" t="s">
        <v>25</v>
      </c>
      <c r="K63">
        <f t="shared" si="0"/>
        <v>1</v>
      </c>
      <c r="L63">
        <f t="shared" si="1"/>
        <v>1</v>
      </c>
      <c r="M63">
        <f t="shared" si="2"/>
        <v>0</v>
      </c>
      <c r="N63">
        <f t="shared" si="3"/>
        <v>0</v>
      </c>
      <c r="O63" s="5">
        <f>SUM(Table1[[#This Row],[Spalte5]:[Spalte6]])*5</f>
        <v>10</v>
      </c>
      <c r="P63" t="s">
        <v>78</v>
      </c>
      <c r="Q63" t="s">
        <v>34</v>
      </c>
      <c r="R63" t="s">
        <v>23</v>
      </c>
      <c r="S63">
        <f t="shared" si="4"/>
        <v>0</v>
      </c>
      <c r="T63">
        <f t="shared" si="5"/>
        <v>1</v>
      </c>
      <c r="U63">
        <f t="shared" si="6"/>
        <v>0</v>
      </c>
      <c r="V63" s="5">
        <f>SUM(Table1[[#This Row],[Spalte94]:[Spalte92]])*5</f>
        <v>5</v>
      </c>
      <c r="W63" t="s">
        <v>34</v>
      </c>
      <c r="X63" s="5">
        <f t="shared" si="7"/>
        <v>0</v>
      </c>
      <c r="Y63" t="s">
        <v>48</v>
      </c>
      <c r="Z63" s="5">
        <f t="shared" si="8"/>
        <v>0</v>
      </c>
      <c r="AA63" t="s">
        <v>139</v>
      </c>
      <c r="AB63" s="5">
        <f t="shared" si="9"/>
        <v>0</v>
      </c>
      <c r="AC63" t="s">
        <v>20</v>
      </c>
      <c r="AD63" s="5">
        <f t="shared" si="10"/>
        <v>0</v>
      </c>
      <c r="AE63" t="s">
        <v>37</v>
      </c>
      <c r="AF63" s="5">
        <f t="shared" si="11"/>
        <v>0</v>
      </c>
      <c r="AG63" s="1">
        <v>8</v>
      </c>
      <c r="AH63" s="6">
        <f>ABS(8-Table1[[#This Row],[Die 1. Frauen des FCSP landet in der Regionalliga Nord (12er Liga) auf Rang...?]])</f>
        <v>0</v>
      </c>
      <c r="AI63" s="6">
        <v>5</v>
      </c>
      <c r="AJ63" s="1">
        <v>16</v>
      </c>
      <c r="AK63" s="6">
        <f>ABS(16-Table1[[#This Row],[Die U23 des FCSP landet in der Regionalliga Nord (18er Liga) auf Rang....?]])</f>
        <v>0</v>
      </c>
      <c r="AL63" s="6">
        <v>5</v>
      </c>
      <c r="AM6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27</v>
      </c>
      <c r="AP63"/>
    </row>
    <row r="64" spans="1:42" x14ac:dyDescent="0.25">
      <c r="A64">
        <v>62</v>
      </c>
      <c r="B64" t="s">
        <v>530</v>
      </c>
      <c r="C64" s="1">
        <v>14</v>
      </c>
      <c r="D64" s="6">
        <f>-18+Table1[[#This Row],[Auf welchem Platz landet der FC St. Pauli in der 1. Bundesliga 2025/26?]]</f>
        <v>-4</v>
      </c>
      <c r="E64" t="s">
        <v>14</v>
      </c>
      <c r="F64" s="5">
        <v>5</v>
      </c>
      <c r="G64" t="s">
        <v>14</v>
      </c>
      <c r="H64" t="s">
        <v>25</v>
      </c>
      <c r="I64" t="s">
        <v>54</v>
      </c>
      <c r="J64" t="s">
        <v>17</v>
      </c>
      <c r="K64">
        <f t="shared" si="0"/>
        <v>1</v>
      </c>
      <c r="L64">
        <f t="shared" si="1"/>
        <v>1</v>
      </c>
      <c r="M64">
        <f t="shared" si="2"/>
        <v>1</v>
      </c>
      <c r="N64">
        <f t="shared" si="3"/>
        <v>0</v>
      </c>
      <c r="O64" s="5">
        <f>SUM(Table1[[#This Row],[Spalte5]:[Spalte6]])*5</f>
        <v>15</v>
      </c>
      <c r="P64" t="s">
        <v>41</v>
      </c>
      <c r="Q64" t="s">
        <v>78</v>
      </c>
      <c r="R64" t="s">
        <v>15</v>
      </c>
      <c r="S64">
        <f t="shared" si="4"/>
        <v>0</v>
      </c>
      <c r="T64">
        <f t="shared" si="5"/>
        <v>1</v>
      </c>
      <c r="U64">
        <f t="shared" si="6"/>
        <v>0</v>
      </c>
      <c r="V64" s="5">
        <f>SUM(Table1[[#This Row],[Spalte94]:[Spalte92]])*5</f>
        <v>5</v>
      </c>
      <c r="W64" t="s">
        <v>15</v>
      </c>
      <c r="X64" s="5">
        <f t="shared" si="7"/>
        <v>0</v>
      </c>
      <c r="Y64" t="s">
        <v>18</v>
      </c>
      <c r="Z64" s="5">
        <f t="shared" si="8"/>
        <v>0</v>
      </c>
      <c r="AA64" t="s">
        <v>35</v>
      </c>
      <c r="AB64" s="5">
        <f t="shared" si="9"/>
        <v>0</v>
      </c>
      <c r="AC64" t="s">
        <v>27</v>
      </c>
      <c r="AD64" s="5">
        <f t="shared" si="10"/>
        <v>5</v>
      </c>
      <c r="AE64" t="s">
        <v>28</v>
      </c>
      <c r="AF64" s="5">
        <f t="shared" si="11"/>
        <v>0</v>
      </c>
      <c r="AG64" s="1">
        <v>4</v>
      </c>
      <c r="AH64" s="6">
        <f>ABS(8-Table1[[#This Row],[Die 1. Frauen des FCSP landet in der Regionalliga Nord (12er Liga) auf Rang...?]])</f>
        <v>4</v>
      </c>
      <c r="AI64" s="6">
        <f>0-Table1[[#This Row],[Spalte16]]</f>
        <v>-4</v>
      </c>
      <c r="AJ64" s="1">
        <v>16</v>
      </c>
      <c r="AK64" s="6">
        <f>ABS(16-Table1[[#This Row],[Die U23 des FCSP landet in der Regionalliga Nord (18er Liga) auf Rang....?]])</f>
        <v>0</v>
      </c>
      <c r="AL64" s="6">
        <v>5</v>
      </c>
      <c r="AM6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27</v>
      </c>
      <c r="AP64"/>
    </row>
    <row r="65" spans="1:42" x14ac:dyDescent="0.25">
      <c r="A65">
        <v>63</v>
      </c>
      <c r="B65" t="s">
        <v>748</v>
      </c>
      <c r="C65" s="1">
        <v>13</v>
      </c>
      <c r="D65" s="6">
        <f>-18+Table1[[#This Row],[Auf welchem Platz landet der FC St. Pauli in der 1. Bundesliga 2025/26?]]</f>
        <v>-5</v>
      </c>
      <c r="E65" t="s">
        <v>14</v>
      </c>
      <c r="F65" s="5">
        <v>5</v>
      </c>
      <c r="G65" t="s">
        <v>14</v>
      </c>
      <c r="H65" t="s">
        <v>56</v>
      </c>
      <c r="I65" t="s">
        <v>25</v>
      </c>
      <c r="J65" t="s">
        <v>17</v>
      </c>
      <c r="K65">
        <f t="shared" si="0"/>
        <v>1</v>
      </c>
      <c r="L65">
        <f t="shared" si="1"/>
        <v>1</v>
      </c>
      <c r="M65">
        <f t="shared" si="2"/>
        <v>1</v>
      </c>
      <c r="N65">
        <f t="shared" si="3"/>
        <v>0</v>
      </c>
      <c r="O65" s="5">
        <f>SUM(Table1[[#This Row],[Spalte5]:[Spalte6]])*5</f>
        <v>15</v>
      </c>
      <c r="P65" t="s">
        <v>78</v>
      </c>
      <c r="Q65" t="s">
        <v>34</v>
      </c>
      <c r="R65" t="s">
        <v>23</v>
      </c>
      <c r="S65">
        <f t="shared" si="4"/>
        <v>0</v>
      </c>
      <c r="T65">
        <f t="shared" si="5"/>
        <v>1</v>
      </c>
      <c r="U65">
        <f t="shared" si="6"/>
        <v>0</v>
      </c>
      <c r="V65" s="5">
        <f>SUM(Table1[[#This Row],[Spalte94]:[Spalte92]])*5</f>
        <v>5</v>
      </c>
      <c r="W65" t="s">
        <v>58</v>
      </c>
      <c r="X65" s="5">
        <f t="shared" si="7"/>
        <v>0</v>
      </c>
      <c r="Y65" t="s">
        <v>18</v>
      </c>
      <c r="Z65" s="5">
        <f t="shared" si="8"/>
        <v>0</v>
      </c>
      <c r="AA65" t="s">
        <v>19</v>
      </c>
      <c r="AB65" s="5">
        <f t="shared" si="9"/>
        <v>0</v>
      </c>
      <c r="AC65" t="s">
        <v>27</v>
      </c>
      <c r="AD65" s="5">
        <f t="shared" si="10"/>
        <v>5</v>
      </c>
      <c r="AE65" t="s">
        <v>28</v>
      </c>
      <c r="AF65" s="5">
        <f t="shared" si="11"/>
        <v>0</v>
      </c>
      <c r="AG65" s="1">
        <v>5</v>
      </c>
      <c r="AH65" s="6">
        <f>ABS(8-Table1[[#This Row],[Die 1. Frauen des FCSP landet in der Regionalliga Nord (12er Liga) auf Rang...?]])</f>
        <v>3</v>
      </c>
      <c r="AI65" s="6">
        <f>0-Table1[[#This Row],[Spalte16]]</f>
        <v>-3</v>
      </c>
      <c r="AJ65" s="1">
        <v>16</v>
      </c>
      <c r="AK65" s="6">
        <f>ABS(16-Table1[[#This Row],[Die U23 des FCSP landet in der Regionalliga Nord (18er Liga) auf Rang....?]])</f>
        <v>0</v>
      </c>
      <c r="AL65" s="6">
        <v>5</v>
      </c>
      <c r="AM6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27</v>
      </c>
      <c r="AP65"/>
    </row>
    <row r="66" spans="1:42" x14ac:dyDescent="0.25">
      <c r="A66">
        <v>64</v>
      </c>
      <c r="B66" t="s">
        <v>787</v>
      </c>
      <c r="C66" s="1">
        <v>15</v>
      </c>
      <c r="D66" s="6">
        <f>-18+Table1[[#This Row],[Auf welchem Platz landet der FC St. Pauli in der 1. Bundesliga 2025/26?]]</f>
        <v>-3</v>
      </c>
      <c r="E66" t="s">
        <v>14</v>
      </c>
      <c r="F66" s="5">
        <v>5</v>
      </c>
      <c r="G66" t="s">
        <v>14</v>
      </c>
      <c r="H66" t="s">
        <v>25</v>
      </c>
      <c r="I66" t="s">
        <v>56</v>
      </c>
      <c r="J66" t="s">
        <v>16</v>
      </c>
      <c r="K66">
        <f t="shared" ref="K66:K129" si="12">COUNTIF($G66:$J66,"FC Bayern München")</f>
        <v>1</v>
      </c>
      <c r="L66">
        <f t="shared" ref="L66:L129" si="13">COUNTIF($G66:$J66,"Borussia Dortmund")</f>
        <v>1</v>
      </c>
      <c r="M66">
        <f t="shared" ref="M66:M129" si="14">COUNTIF($G66:$J66,"RaBa Leipzig")</f>
        <v>0</v>
      </c>
      <c r="N66">
        <f t="shared" ref="N66:N129" si="15">COUNTIF($G66:$J66,"VfB Stuttgart")</f>
        <v>1</v>
      </c>
      <c r="O66" s="5">
        <f>SUM(Table1[[#This Row],[Spalte5]:[Spalte6]])*5</f>
        <v>15</v>
      </c>
      <c r="P66" t="s">
        <v>78</v>
      </c>
      <c r="Q66" t="s">
        <v>24</v>
      </c>
      <c r="R66" t="s">
        <v>34</v>
      </c>
      <c r="S66">
        <f t="shared" ref="S66:S129" si="16">COUNTIF($P66:$R66,"VfL Wolfsburg")</f>
        <v>0</v>
      </c>
      <c r="T66">
        <f t="shared" ref="T66:T129" si="17">COUNTIF($P66:$R66,"1. FC Heidenheim")</f>
        <v>1</v>
      </c>
      <c r="U66">
        <f t="shared" ref="U66:U129" si="18">COUNTIF($P66:$R66,"FC St. Pauli")</f>
        <v>0</v>
      </c>
      <c r="V66" s="5">
        <f>SUM(Table1[[#This Row],[Spalte94]:[Spalte92]])*5</f>
        <v>5</v>
      </c>
      <c r="W66" t="s">
        <v>17</v>
      </c>
      <c r="X66" s="5">
        <f t="shared" ref="X66:X129" si="19">(COUNTIF($W66:$W66,"Bayer 04 Leverkusen"))*5</f>
        <v>0</v>
      </c>
      <c r="Y66" t="s">
        <v>44</v>
      </c>
      <c r="Z66" s="5">
        <f t="shared" ref="Z66:Z129" si="20">(COUNTIF($Y66:$Y66,"Danel Sinani"))*5</f>
        <v>5</v>
      </c>
      <c r="AA66" t="s">
        <v>19</v>
      </c>
      <c r="AB66" s="5">
        <f t="shared" ref="AB66:AB129" si="21">(COUNTIF($AA66:$AA66,"7 oder mehr Punkte"))*5</f>
        <v>0</v>
      </c>
      <c r="AC66" t="s">
        <v>20</v>
      </c>
      <c r="AD66" s="5">
        <f t="shared" ref="AD66:AD129" si="22">(COUNTIF($AC66:$AC66,"drei bis fünf Siege"))*5</f>
        <v>0</v>
      </c>
      <c r="AE66" t="s">
        <v>28</v>
      </c>
      <c r="AF66" s="5">
        <f t="shared" ref="AF66:AF129" si="23">(COUNTIF($AE66:$AE66,"Gar keinen"))*5</f>
        <v>0</v>
      </c>
      <c r="AG66" s="1">
        <v>3</v>
      </c>
      <c r="AH66" s="6">
        <f>ABS(8-Table1[[#This Row],[Die 1. Frauen des FCSP landet in der Regionalliga Nord (12er Liga) auf Rang...?]])</f>
        <v>5</v>
      </c>
      <c r="AI66" s="6">
        <f>0-Table1[[#This Row],[Spalte16]]</f>
        <v>-5</v>
      </c>
      <c r="AJ66" s="1">
        <v>16</v>
      </c>
      <c r="AK66" s="6">
        <f>ABS(16-Table1[[#This Row],[Die U23 des FCSP landet in der Regionalliga Nord (18er Liga) auf Rang....?]])</f>
        <v>0</v>
      </c>
      <c r="AL66" s="6">
        <v>5</v>
      </c>
      <c r="AM6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27</v>
      </c>
      <c r="AP66"/>
    </row>
    <row r="67" spans="1:42" x14ac:dyDescent="0.25">
      <c r="A67">
        <v>65</v>
      </c>
      <c r="B67" t="s">
        <v>443</v>
      </c>
      <c r="C67" s="1">
        <v>15</v>
      </c>
      <c r="D67" s="6">
        <f>-18+Table1[[#This Row],[Auf welchem Platz landet der FC St. Pauli in der 1. Bundesliga 2025/26?]]</f>
        <v>-3</v>
      </c>
      <c r="E67" t="s">
        <v>14</v>
      </c>
      <c r="F67" s="5">
        <v>5</v>
      </c>
      <c r="G67" t="s">
        <v>14</v>
      </c>
      <c r="H67" t="s">
        <v>56</v>
      </c>
      <c r="I67" t="s">
        <v>16</v>
      </c>
      <c r="J67" t="s">
        <v>17</v>
      </c>
      <c r="K67">
        <f t="shared" si="12"/>
        <v>1</v>
      </c>
      <c r="L67">
        <f t="shared" si="13"/>
        <v>0</v>
      </c>
      <c r="M67">
        <f t="shared" si="14"/>
        <v>1</v>
      </c>
      <c r="N67">
        <f t="shared" si="15"/>
        <v>1</v>
      </c>
      <c r="O67" s="5">
        <f>SUM(Table1[[#This Row],[Spalte5]:[Spalte6]])*5</f>
        <v>15</v>
      </c>
      <c r="P67" t="s">
        <v>34</v>
      </c>
      <c r="Q67" t="s">
        <v>78</v>
      </c>
      <c r="R67" t="s">
        <v>24</v>
      </c>
      <c r="S67">
        <f t="shared" si="16"/>
        <v>0</v>
      </c>
      <c r="T67">
        <f t="shared" si="17"/>
        <v>1</v>
      </c>
      <c r="U67">
        <f t="shared" si="18"/>
        <v>0</v>
      </c>
      <c r="V67" s="5">
        <f>SUM(Table1[[#This Row],[Spalte94]:[Spalte92]])*5</f>
        <v>5</v>
      </c>
      <c r="W67" t="s">
        <v>34</v>
      </c>
      <c r="X67" s="5">
        <f t="shared" si="19"/>
        <v>0</v>
      </c>
      <c r="Y67" t="s">
        <v>18</v>
      </c>
      <c r="Z67" s="5">
        <f t="shared" si="20"/>
        <v>0</v>
      </c>
      <c r="AA67" t="s">
        <v>35</v>
      </c>
      <c r="AB67" s="5">
        <f t="shared" si="21"/>
        <v>0</v>
      </c>
      <c r="AC67" t="s">
        <v>27</v>
      </c>
      <c r="AD67" s="5">
        <f t="shared" si="22"/>
        <v>5</v>
      </c>
      <c r="AE67" t="s">
        <v>28</v>
      </c>
      <c r="AF67" s="5">
        <f t="shared" si="23"/>
        <v>0</v>
      </c>
      <c r="AG67" s="1">
        <v>3</v>
      </c>
      <c r="AH67" s="6">
        <f>ABS(8-Table1[[#This Row],[Die 1. Frauen des FCSP landet in der Regionalliga Nord (12er Liga) auf Rang...?]])</f>
        <v>5</v>
      </c>
      <c r="AI67" s="6">
        <f>0-Table1[[#This Row],[Spalte16]]</f>
        <v>-5</v>
      </c>
      <c r="AJ67" s="1">
        <v>16</v>
      </c>
      <c r="AK67" s="6">
        <f>ABS(16-Table1[[#This Row],[Die U23 des FCSP landet in der Regionalliga Nord (18er Liga) auf Rang....?]])</f>
        <v>0</v>
      </c>
      <c r="AL67" s="6">
        <v>5</v>
      </c>
      <c r="AM6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27</v>
      </c>
      <c r="AP67"/>
    </row>
    <row r="68" spans="1:42" x14ac:dyDescent="0.25">
      <c r="A68">
        <v>66</v>
      </c>
      <c r="B68" t="s">
        <v>632</v>
      </c>
      <c r="C68" s="1">
        <v>16</v>
      </c>
      <c r="D68" s="6">
        <f>-18+Table1[[#This Row],[Auf welchem Platz landet der FC St. Pauli in der 1. Bundesliga 2025/26?]]</f>
        <v>-2</v>
      </c>
      <c r="E68" t="s">
        <v>14</v>
      </c>
      <c r="F68" s="5">
        <v>5</v>
      </c>
      <c r="G68" t="s">
        <v>14</v>
      </c>
      <c r="H68" t="s">
        <v>54</v>
      </c>
      <c r="I68" t="s">
        <v>56</v>
      </c>
      <c r="J68" t="s">
        <v>25</v>
      </c>
      <c r="K68">
        <f t="shared" si="12"/>
        <v>1</v>
      </c>
      <c r="L68">
        <f t="shared" si="13"/>
        <v>1</v>
      </c>
      <c r="M68">
        <f t="shared" si="14"/>
        <v>0</v>
      </c>
      <c r="N68">
        <f t="shared" si="15"/>
        <v>0</v>
      </c>
      <c r="O68" s="5">
        <f>SUM(Table1[[#This Row],[Spalte5]:[Spalte6]])*5</f>
        <v>10</v>
      </c>
      <c r="P68" t="s">
        <v>34</v>
      </c>
      <c r="Q68" t="s">
        <v>78</v>
      </c>
      <c r="R68" t="s">
        <v>15</v>
      </c>
      <c r="S68">
        <f t="shared" si="16"/>
        <v>0</v>
      </c>
      <c r="T68">
        <f t="shared" si="17"/>
        <v>1</v>
      </c>
      <c r="U68">
        <f t="shared" si="18"/>
        <v>0</v>
      </c>
      <c r="V68" s="5">
        <f>SUM(Table1[[#This Row],[Spalte94]:[Spalte92]])*5</f>
        <v>5</v>
      </c>
      <c r="W68" t="s">
        <v>34</v>
      </c>
      <c r="X68" s="5">
        <f t="shared" si="19"/>
        <v>0</v>
      </c>
      <c r="Y68" t="s">
        <v>18</v>
      </c>
      <c r="Z68" s="5">
        <f t="shared" si="20"/>
        <v>0</v>
      </c>
      <c r="AA68" t="s">
        <v>35</v>
      </c>
      <c r="AB68" s="5">
        <f t="shared" si="21"/>
        <v>0</v>
      </c>
      <c r="AC68" t="s">
        <v>27</v>
      </c>
      <c r="AD68" s="5">
        <f t="shared" si="22"/>
        <v>5</v>
      </c>
      <c r="AE68" t="s">
        <v>28</v>
      </c>
      <c r="AF68" s="5">
        <f t="shared" si="23"/>
        <v>0</v>
      </c>
      <c r="AG68" s="1">
        <v>8</v>
      </c>
      <c r="AH68" s="6">
        <f>ABS(8-Table1[[#This Row],[Die 1. Frauen des FCSP landet in der Regionalliga Nord (12er Liga) auf Rang...?]])</f>
        <v>0</v>
      </c>
      <c r="AI68" s="6">
        <v>5</v>
      </c>
      <c r="AJ68" s="1">
        <v>14</v>
      </c>
      <c r="AK68" s="6">
        <f>ABS(16-Table1[[#This Row],[Die U23 des FCSP landet in der Regionalliga Nord (18er Liga) auf Rang....?]])</f>
        <v>2</v>
      </c>
      <c r="AL68" s="6">
        <f>0-Table1[[#This Row],[Spalte17]]</f>
        <v>-2</v>
      </c>
      <c r="AM6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26</v>
      </c>
      <c r="AP68"/>
    </row>
    <row r="69" spans="1:42" x14ac:dyDescent="0.25">
      <c r="A69">
        <v>67</v>
      </c>
      <c r="B69" t="s">
        <v>160</v>
      </c>
      <c r="C69" s="1">
        <v>16</v>
      </c>
      <c r="D69" s="6">
        <f>-18+Table1[[#This Row],[Auf welchem Platz landet der FC St. Pauli in der 1. Bundesliga 2025/26?]]</f>
        <v>-2</v>
      </c>
      <c r="E69" t="s">
        <v>14</v>
      </c>
      <c r="F69" s="5">
        <v>5</v>
      </c>
      <c r="G69" t="s">
        <v>56</v>
      </c>
      <c r="H69" t="s">
        <v>17</v>
      </c>
      <c r="I69" t="s">
        <v>25</v>
      </c>
      <c r="J69" t="s">
        <v>14</v>
      </c>
      <c r="K69">
        <f t="shared" si="12"/>
        <v>1</v>
      </c>
      <c r="L69">
        <f t="shared" si="13"/>
        <v>1</v>
      </c>
      <c r="M69">
        <f t="shared" si="14"/>
        <v>1</v>
      </c>
      <c r="N69">
        <f t="shared" si="15"/>
        <v>0</v>
      </c>
      <c r="O69" s="5">
        <f>SUM(Table1[[#This Row],[Spalte5]:[Spalte6]])*5</f>
        <v>15</v>
      </c>
      <c r="P69" t="s">
        <v>238</v>
      </c>
      <c r="Q69" t="s">
        <v>78</v>
      </c>
      <c r="R69" t="s">
        <v>23</v>
      </c>
      <c r="S69">
        <f t="shared" si="16"/>
        <v>0</v>
      </c>
      <c r="T69">
        <f t="shared" si="17"/>
        <v>1</v>
      </c>
      <c r="U69">
        <f t="shared" si="18"/>
        <v>1</v>
      </c>
      <c r="V69" s="5">
        <f>SUM(Table1[[#This Row],[Spalte94]:[Spalte92]])*5</f>
        <v>10</v>
      </c>
      <c r="W69" t="s">
        <v>58</v>
      </c>
      <c r="X69" s="5">
        <f t="shared" si="19"/>
        <v>0</v>
      </c>
      <c r="Y69" t="s">
        <v>48</v>
      </c>
      <c r="Z69" s="5">
        <f t="shared" si="20"/>
        <v>0</v>
      </c>
      <c r="AA69" t="s">
        <v>19</v>
      </c>
      <c r="AB69" s="5">
        <f t="shared" si="21"/>
        <v>0</v>
      </c>
      <c r="AC69" t="s">
        <v>27</v>
      </c>
      <c r="AD69" s="5">
        <f t="shared" si="22"/>
        <v>5</v>
      </c>
      <c r="AE69" t="s">
        <v>28</v>
      </c>
      <c r="AF69" s="5">
        <f t="shared" si="23"/>
        <v>0</v>
      </c>
      <c r="AG69" s="1">
        <v>4</v>
      </c>
      <c r="AH69" s="6">
        <f>ABS(8-Table1[[#This Row],[Die 1. Frauen des FCSP landet in der Regionalliga Nord (12er Liga) auf Rang...?]])</f>
        <v>4</v>
      </c>
      <c r="AI69" s="6">
        <f>0-Table1[[#This Row],[Spalte16]]</f>
        <v>-4</v>
      </c>
      <c r="AJ69" s="1">
        <v>13</v>
      </c>
      <c r="AK69" s="6">
        <f>ABS(16-Table1[[#This Row],[Die U23 des FCSP landet in der Regionalliga Nord (18er Liga) auf Rang....?]])</f>
        <v>3</v>
      </c>
      <c r="AL69" s="6">
        <f>0-Table1[[#This Row],[Spalte17]]</f>
        <v>-3</v>
      </c>
      <c r="AM6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26</v>
      </c>
      <c r="AP69"/>
    </row>
    <row r="70" spans="1:42" x14ac:dyDescent="0.25">
      <c r="A70">
        <v>68</v>
      </c>
      <c r="B70" t="s">
        <v>309</v>
      </c>
      <c r="C70" s="1">
        <v>14</v>
      </c>
      <c r="D70" s="6">
        <f>-18+Table1[[#This Row],[Auf welchem Platz landet der FC St. Pauli in der 1. Bundesliga 2025/26?]]</f>
        <v>-4</v>
      </c>
      <c r="E70" t="s">
        <v>14</v>
      </c>
      <c r="F70" s="5">
        <v>5</v>
      </c>
      <c r="G70" t="s">
        <v>14</v>
      </c>
      <c r="H70" t="s">
        <v>16</v>
      </c>
      <c r="I70" t="s">
        <v>25</v>
      </c>
      <c r="J70" t="s">
        <v>17</v>
      </c>
      <c r="K70">
        <f t="shared" si="12"/>
        <v>1</v>
      </c>
      <c r="L70">
        <f t="shared" si="13"/>
        <v>1</v>
      </c>
      <c r="M70">
        <f t="shared" si="14"/>
        <v>1</v>
      </c>
      <c r="N70">
        <f t="shared" si="15"/>
        <v>1</v>
      </c>
      <c r="O70" s="5">
        <f>SUM(Table1[[#This Row],[Spalte5]:[Spalte6]])*5</f>
        <v>20</v>
      </c>
      <c r="P70" t="s">
        <v>34</v>
      </c>
      <c r="Q70" t="s">
        <v>78</v>
      </c>
      <c r="R70" t="s">
        <v>23</v>
      </c>
      <c r="S70">
        <f t="shared" si="16"/>
        <v>0</v>
      </c>
      <c r="T70">
        <f t="shared" si="17"/>
        <v>1</v>
      </c>
      <c r="U70">
        <f t="shared" si="18"/>
        <v>0</v>
      </c>
      <c r="V70" s="5">
        <f>SUM(Table1[[#This Row],[Spalte94]:[Spalte92]])*5</f>
        <v>5</v>
      </c>
      <c r="W70" t="s">
        <v>15</v>
      </c>
      <c r="X70" s="5">
        <f t="shared" si="19"/>
        <v>0</v>
      </c>
      <c r="Y70" t="s">
        <v>18</v>
      </c>
      <c r="Z70" s="5">
        <f t="shared" si="20"/>
        <v>0</v>
      </c>
      <c r="AA70" t="s">
        <v>19</v>
      </c>
      <c r="AB70" s="5">
        <f t="shared" si="21"/>
        <v>0</v>
      </c>
      <c r="AC70" t="s">
        <v>27</v>
      </c>
      <c r="AD70" s="5">
        <f t="shared" si="22"/>
        <v>5</v>
      </c>
      <c r="AE70" t="s">
        <v>39</v>
      </c>
      <c r="AF70" s="5">
        <f t="shared" si="23"/>
        <v>0</v>
      </c>
      <c r="AG70" s="1">
        <v>4</v>
      </c>
      <c r="AH70" s="6">
        <f>ABS(8-Table1[[#This Row],[Die 1. Frauen des FCSP landet in der Regionalliga Nord (12er Liga) auf Rang...?]])</f>
        <v>4</v>
      </c>
      <c r="AI70" s="6">
        <f>0-Table1[[#This Row],[Spalte16]]</f>
        <v>-4</v>
      </c>
      <c r="AJ70" s="1">
        <v>15</v>
      </c>
      <c r="AK70" s="6">
        <f>ABS(16-Table1[[#This Row],[Die U23 des FCSP landet in der Regionalliga Nord (18er Liga) auf Rang....?]])</f>
        <v>1</v>
      </c>
      <c r="AL70" s="6">
        <f>0-Table1[[#This Row],[Spalte17]]</f>
        <v>-1</v>
      </c>
      <c r="AM7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26</v>
      </c>
      <c r="AP70"/>
    </row>
    <row r="71" spans="1:42" x14ac:dyDescent="0.25">
      <c r="A71">
        <v>69</v>
      </c>
      <c r="B71" t="s">
        <v>599</v>
      </c>
      <c r="C71" s="1">
        <v>13</v>
      </c>
      <c r="D71" s="6">
        <f>-18+Table1[[#This Row],[Auf welchem Platz landet der FC St. Pauli in der 1. Bundesliga 2025/26?]]</f>
        <v>-5</v>
      </c>
      <c r="E71" t="s">
        <v>14</v>
      </c>
      <c r="F71" s="5">
        <v>5</v>
      </c>
      <c r="G71" t="s">
        <v>14</v>
      </c>
      <c r="H71" t="s">
        <v>25</v>
      </c>
      <c r="I71" t="s">
        <v>17</v>
      </c>
      <c r="J71" t="s">
        <v>16</v>
      </c>
      <c r="K71">
        <f t="shared" si="12"/>
        <v>1</v>
      </c>
      <c r="L71">
        <f t="shared" si="13"/>
        <v>1</v>
      </c>
      <c r="M71">
        <f t="shared" si="14"/>
        <v>1</v>
      </c>
      <c r="N71">
        <f t="shared" si="15"/>
        <v>1</v>
      </c>
      <c r="O71" s="5">
        <f>SUM(Table1[[#This Row],[Spalte5]:[Spalte6]])*5</f>
        <v>20</v>
      </c>
      <c r="P71" t="s">
        <v>34</v>
      </c>
      <c r="Q71" t="s">
        <v>78</v>
      </c>
      <c r="R71" t="s">
        <v>23</v>
      </c>
      <c r="S71">
        <f t="shared" si="16"/>
        <v>0</v>
      </c>
      <c r="T71">
        <f t="shared" si="17"/>
        <v>1</v>
      </c>
      <c r="U71">
        <f t="shared" si="18"/>
        <v>0</v>
      </c>
      <c r="V71" s="5">
        <f>SUM(Table1[[#This Row],[Spalte94]:[Spalte92]])*5</f>
        <v>5</v>
      </c>
      <c r="W71" t="s">
        <v>58</v>
      </c>
      <c r="X71" s="5">
        <f t="shared" si="19"/>
        <v>0</v>
      </c>
      <c r="Y71" t="s">
        <v>46</v>
      </c>
      <c r="Z71" s="5">
        <f t="shared" si="20"/>
        <v>0</v>
      </c>
      <c r="AA71" t="s">
        <v>19</v>
      </c>
      <c r="AB71" s="5">
        <f t="shared" si="21"/>
        <v>0</v>
      </c>
      <c r="AC71" t="s">
        <v>27</v>
      </c>
      <c r="AD71" s="5">
        <f t="shared" si="22"/>
        <v>5</v>
      </c>
      <c r="AE71" t="s">
        <v>37</v>
      </c>
      <c r="AF71" s="5">
        <f t="shared" si="23"/>
        <v>0</v>
      </c>
      <c r="AG71" s="1">
        <v>5</v>
      </c>
      <c r="AH71" s="6">
        <f>ABS(8-Table1[[#This Row],[Die 1. Frauen des FCSP landet in der Regionalliga Nord (12er Liga) auf Rang...?]])</f>
        <v>3</v>
      </c>
      <c r="AI71" s="6">
        <f>0-Table1[[#This Row],[Spalte16]]</f>
        <v>-3</v>
      </c>
      <c r="AJ71" s="1">
        <v>15</v>
      </c>
      <c r="AK71" s="6">
        <f>ABS(16-Table1[[#This Row],[Die U23 des FCSP landet in der Regionalliga Nord (18er Liga) auf Rang....?]])</f>
        <v>1</v>
      </c>
      <c r="AL71" s="6">
        <f>0-Table1[[#This Row],[Spalte17]]</f>
        <v>-1</v>
      </c>
      <c r="AM7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26</v>
      </c>
      <c r="AP71"/>
    </row>
    <row r="72" spans="1:42" x14ac:dyDescent="0.25">
      <c r="A72">
        <v>70</v>
      </c>
      <c r="B72" t="s">
        <v>42</v>
      </c>
      <c r="C72" s="1">
        <v>13</v>
      </c>
      <c r="D72" s="6">
        <f>-18+Table1[[#This Row],[Auf welchem Platz landet der FC St. Pauli in der 1. Bundesliga 2025/26?]]</f>
        <v>-5</v>
      </c>
      <c r="E72" t="s">
        <v>14</v>
      </c>
      <c r="F72" s="5">
        <v>5</v>
      </c>
      <c r="G72" t="s">
        <v>14</v>
      </c>
      <c r="H72" t="s">
        <v>56</v>
      </c>
      <c r="I72" t="s">
        <v>25</v>
      </c>
      <c r="J72" t="s">
        <v>17</v>
      </c>
      <c r="K72">
        <f t="shared" si="12"/>
        <v>1</v>
      </c>
      <c r="L72">
        <f t="shared" si="13"/>
        <v>1</v>
      </c>
      <c r="M72">
        <f t="shared" si="14"/>
        <v>1</v>
      </c>
      <c r="N72">
        <f t="shared" si="15"/>
        <v>0</v>
      </c>
      <c r="O72" s="5">
        <f>SUM(Table1[[#This Row],[Spalte5]:[Spalte6]])*5</f>
        <v>15</v>
      </c>
      <c r="P72" t="s">
        <v>23</v>
      </c>
      <c r="Q72" t="s">
        <v>34</v>
      </c>
      <c r="R72" t="s">
        <v>78</v>
      </c>
      <c r="S72">
        <f t="shared" si="16"/>
        <v>0</v>
      </c>
      <c r="T72">
        <f t="shared" si="17"/>
        <v>1</v>
      </c>
      <c r="U72">
        <f t="shared" si="18"/>
        <v>0</v>
      </c>
      <c r="V72" s="5">
        <f>SUM(Table1[[#This Row],[Spalte94]:[Spalte92]])*5</f>
        <v>5</v>
      </c>
      <c r="W72" t="s">
        <v>23</v>
      </c>
      <c r="X72" s="5">
        <f t="shared" si="19"/>
        <v>0</v>
      </c>
      <c r="Y72" t="s">
        <v>44</v>
      </c>
      <c r="Z72" s="5">
        <f t="shared" si="20"/>
        <v>5</v>
      </c>
      <c r="AA72" t="s">
        <v>19</v>
      </c>
      <c r="AB72" s="5">
        <f t="shared" si="21"/>
        <v>0</v>
      </c>
      <c r="AC72" t="s">
        <v>27</v>
      </c>
      <c r="AD72" s="5">
        <f t="shared" si="22"/>
        <v>5</v>
      </c>
      <c r="AE72" t="s">
        <v>37</v>
      </c>
      <c r="AF72" s="5">
        <f t="shared" si="23"/>
        <v>0</v>
      </c>
      <c r="AG72" s="1">
        <v>5</v>
      </c>
      <c r="AH72" s="6">
        <f>ABS(8-Table1[[#This Row],[Die 1. Frauen des FCSP landet in der Regionalliga Nord (12er Liga) auf Rang...?]])</f>
        <v>3</v>
      </c>
      <c r="AI72" s="6">
        <f>0-Table1[[#This Row],[Spalte16]]</f>
        <v>-3</v>
      </c>
      <c r="AJ72" s="1">
        <v>15</v>
      </c>
      <c r="AK72" s="6">
        <f>ABS(16-Table1[[#This Row],[Die U23 des FCSP landet in der Regionalliga Nord (18er Liga) auf Rang....?]])</f>
        <v>1</v>
      </c>
      <c r="AL72" s="6">
        <f>0-Table1[[#This Row],[Spalte17]]</f>
        <v>-1</v>
      </c>
      <c r="AM7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26</v>
      </c>
      <c r="AP72"/>
    </row>
    <row r="73" spans="1:42" x14ac:dyDescent="0.25">
      <c r="A73">
        <v>71</v>
      </c>
      <c r="B73" t="s">
        <v>96</v>
      </c>
      <c r="C73" s="1">
        <v>17</v>
      </c>
      <c r="D73" s="6">
        <f>-18+Table1[[#This Row],[Auf welchem Platz landet der FC St. Pauli in der 1. Bundesliga 2025/26?]]</f>
        <v>-1</v>
      </c>
      <c r="E73" t="s">
        <v>14</v>
      </c>
      <c r="F73" s="5">
        <v>5</v>
      </c>
      <c r="G73" t="s">
        <v>14</v>
      </c>
      <c r="H73" t="s">
        <v>54</v>
      </c>
      <c r="I73" t="s">
        <v>17</v>
      </c>
      <c r="J73" t="s">
        <v>25</v>
      </c>
      <c r="K73">
        <f t="shared" si="12"/>
        <v>1</v>
      </c>
      <c r="L73">
        <f t="shared" si="13"/>
        <v>1</v>
      </c>
      <c r="M73">
        <f t="shared" si="14"/>
        <v>1</v>
      </c>
      <c r="N73">
        <f t="shared" si="15"/>
        <v>0</v>
      </c>
      <c r="O73" s="5">
        <f>SUM(Table1[[#This Row],[Spalte5]:[Spalte6]])*5</f>
        <v>15</v>
      </c>
      <c r="P73" t="s">
        <v>34</v>
      </c>
      <c r="Q73" t="s">
        <v>78</v>
      </c>
      <c r="R73" t="s">
        <v>238</v>
      </c>
      <c r="S73">
        <f t="shared" si="16"/>
        <v>0</v>
      </c>
      <c r="T73">
        <f t="shared" si="17"/>
        <v>1</v>
      </c>
      <c r="U73">
        <f t="shared" si="18"/>
        <v>1</v>
      </c>
      <c r="V73" s="5">
        <f>SUM(Table1[[#This Row],[Spalte94]:[Spalte92]])*5</f>
        <v>10</v>
      </c>
      <c r="W73" t="s">
        <v>34</v>
      </c>
      <c r="X73" s="5">
        <f t="shared" si="19"/>
        <v>0</v>
      </c>
      <c r="Y73" t="s">
        <v>18</v>
      </c>
      <c r="Z73" s="5">
        <f t="shared" si="20"/>
        <v>0</v>
      </c>
      <c r="AA73" t="s">
        <v>35</v>
      </c>
      <c r="AB73" s="5">
        <f t="shared" si="21"/>
        <v>0</v>
      </c>
      <c r="AC73" t="s">
        <v>27</v>
      </c>
      <c r="AD73" s="5">
        <f t="shared" si="22"/>
        <v>5</v>
      </c>
      <c r="AE73" t="s">
        <v>37</v>
      </c>
      <c r="AF73" s="5">
        <f t="shared" si="23"/>
        <v>0</v>
      </c>
      <c r="AG73" s="1">
        <v>4</v>
      </c>
      <c r="AH73" s="6">
        <f>ABS(8-Table1[[#This Row],[Die 1. Frauen des FCSP landet in der Regionalliga Nord (12er Liga) auf Rang...?]])</f>
        <v>4</v>
      </c>
      <c r="AI73" s="6">
        <f>0-Table1[[#This Row],[Spalte16]]</f>
        <v>-4</v>
      </c>
      <c r="AJ73" s="1">
        <v>12</v>
      </c>
      <c r="AK73" s="6">
        <f>ABS(16-Table1[[#This Row],[Die U23 des FCSP landet in der Regionalliga Nord (18er Liga) auf Rang....?]])</f>
        <v>4</v>
      </c>
      <c r="AL73" s="6">
        <f>0-Table1[[#This Row],[Spalte17]]</f>
        <v>-4</v>
      </c>
      <c r="AM7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26</v>
      </c>
      <c r="AP73"/>
    </row>
    <row r="74" spans="1:42" x14ac:dyDescent="0.25">
      <c r="A74">
        <v>72</v>
      </c>
      <c r="B74" t="s">
        <v>439</v>
      </c>
      <c r="C74" s="1">
        <v>15</v>
      </c>
      <c r="D74" s="6">
        <f>-18+Table1[[#This Row],[Auf welchem Platz landet der FC St. Pauli in der 1. Bundesliga 2025/26?]]</f>
        <v>-3</v>
      </c>
      <c r="E74" t="s">
        <v>14</v>
      </c>
      <c r="F74" s="5">
        <v>5</v>
      </c>
      <c r="G74" t="s">
        <v>14</v>
      </c>
      <c r="H74" t="s">
        <v>25</v>
      </c>
      <c r="I74" t="s">
        <v>17</v>
      </c>
      <c r="J74" t="s">
        <v>16</v>
      </c>
      <c r="K74">
        <f t="shared" si="12"/>
        <v>1</v>
      </c>
      <c r="L74">
        <f t="shared" si="13"/>
        <v>1</v>
      </c>
      <c r="M74">
        <f t="shared" si="14"/>
        <v>1</v>
      </c>
      <c r="N74">
        <f t="shared" si="15"/>
        <v>1</v>
      </c>
      <c r="O74" s="5">
        <f>SUM(Table1[[#This Row],[Spalte5]:[Spalte6]])*5</f>
        <v>20</v>
      </c>
      <c r="P74" t="s">
        <v>78</v>
      </c>
      <c r="Q74" t="s">
        <v>34</v>
      </c>
      <c r="R74" t="s">
        <v>23</v>
      </c>
      <c r="S74">
        <f t="shared" si="16"/>
        <v>0</v>
      </c>
      <c r="T74">
        <f t="shared" si="17"/>
        <v>1</v>
      </c>
      <c r="U74">
        <f t="shared" si="18"/>
        <v>0</v>
      </c>
      <c r="V74" s="5">
        <f>SUM(Table1[[#This Row],[Spalte94]:[Spalte92]])*5</f>
        <v>5</v>
      </c>
      <c r="W74" t="s">
        <v>15</v>
      </c>
      <c r="X74" s="5">
        <f t="shared" si="19"/>
        <v>0</v>
      </c>
      <c r="Y74" t="s">
        <v>52</v>
      </c>
      <c r="Z74" s="5">
        <f t="shared" si="20"/>
        <v>0</v>
      </c>
      <c r="AA74" t="s">
        <v>35</v>
      </c>
      <c r="AB74" s="5">
        <f t="shared" si="21"/>
        <v>0</v>
      </c>
      <c r="AC74" t="s">
        <v>27</v>
      </c>
      <c r="AD74" s="5">
        <f t="shared" si="22"/>
        <v>5</v>
      </c>
      <c r="AE74" t="s">
        <v>37</v>
      </c>
      <c r="AF74" s="5">
        <f t="shared" si="23"/>
        <v>0</v>
      </c>
      <c r="AG74" s="1">
        <v>4</v>
      </c>
      <c r="AH74" s="6">
        <f>ABS(8-Table1[[#This Row],[Die 1. Frauen des FCSP landet in der Regionalliga Nord (12er Liga) auf Rang...?]])</f>
        <v>4</v>
      </c>
      <c r="AI74" s="6">
        <f>0-Table1[[#This Row],[Spalte16]]</f>
        <v>-4</v>
      </c>
      <c r="AJ74" s="1">
        <v>14</v>
      </c>
      <c r="AK74" s="6">
        <f>ABS(16-Table1[[#This Row],[Die U23 des FCSP landet in der Regionalliga Nord (18er Liga) auf Rang....?]])</f>
        <v>2</v>
      </c>
      <c r="AL74" s="6">
        <f>0-Table1[[#This Row],[Spalte17]]</f>
        <v>-2</v>
      </c>
      <c r="AM7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26</v>
      </c>
      <c r="AP74"/>
    </row>
    <row r="75" spans="1:42" x14ac:dyDescent="0.25">
      <c r="A75">
        <v>73</v>
      </c>
      <c r="B75" t="s">
        <v>276</v>
      </c>
      <c r="C75" s="1">
        <v>16</v>
      </c>
      <c r="D75" s="6">
        <f>-18+Table1[[#This Row],[Auf welchem Platz landet der FC St. Pauli in der 1. Bundesliga 2025/26?]]</f>
        <v>-2</v>
      </c>
      <c r="E75" t="s">
        <v>14</v>
      </c>
      <c r="F75" s="5">
        <v>5</v>
      </c>
      <c r="G75" t="s">
        <v>14</v>
      </c>
      <c r="H75" t="s">
        <v>56</v>
      </c>
      <c r="I75" t="s">
        <v>25</v>
      </c>
      <c r="J75" t="s">
        <v>17</v>
      </c>
      <c r="K75">
        <f t="shared" si="12"/>
        <v>1</v>
      </c>
      <c r="L75">
        <f t="shared" si="13"/>
        <v>1</v>
      </c>
      <c r="M75">
        <f t="shared" si="14"/>
        <v>1</v>
      </c>
      <c r="N75">
        <f t="shared" si="15"/>
        <v>0</v>
      </c>
      <c r="O75" s="5">
        <f>SUM(Table1[[#This Row],[Spalte5]:[Spalte6]])*5</f>
        <v>15</v>
      </c>
      <c r="P75" t="s">
        <v>238</v>
      </c>
      <c r="Q75" t="s">
        <v>78</v>
      </c>
      <c r="R75" t="s">
        <v>23</v>
      </c>
      <c r="S75">
        <f t="shared" si="16"/>
        <v>0</v>
      </c>
      <c r="T75">
        <f t="shared" si="17"/>
        <v>1</v>
      </c>
      <c r="U75">
        <f t="shared" si="18"/>
        <v>1</v>
      </c>
      <c r="V75" s="5">
        <f>SUM(Table1[[#This Row],[Spalte94]:[Spalte92]])*5</f>
        <v>10</v>
      </c>
      <c r="W75" t="s">
        <v>58</v>
      </c>
      <c r="X75" s="5">
        <f t="shared" si="19"/>
        <v>0</v>
      </c>
      <c r="Y75" t="s">
        <v>48</v>
      </c>
      <c r="Z75" s="5">
        <f t="shared" si="20"/>
        <v>0</v>
      </c>
      <c r="AA75" t="s">
        <v>19</v>
      </c>
      <c r="AB75" s="5">
        <f t="shared" si="21"/>
        <v>0</v>
      </c>
      <c r="AC75" t="s">
        <v>27</v>
      </c>
      <c r="AD75" s="5">
        <f t="shared" si="22"/>
        <v>5</v>
      </c>
      <c r="AE75" t="s">
        <v>37</v>
      </c>
      <c r="AF75" s="5">
        <f t="shared" si="23"/>
        <v>0</v>
      </c>
      <c r="AG75" s="1">
        <v>3</v>
      </c>
      <c r="AH75" s="6">
        <f>ABS(8-Table1[[#This Row],[Die 1. Frauen des FCSP landet in der Regionalliga Nord (12er Liga) auf Rang...?]])</f>
        <v>5</v>
      </c>
      <c r="AI75" s="6">
        <f>0-Table1[[#This Row],[Spalte16]]</f>
        <v>-5</v>
      </c>
      <c r="AJ75" s="1">
        <v>14</v>
      </c>
      <c r="AK75" s="6">
        <f>ABS(16-Table1[[#This Row],[Die U23 des FCSP landet in der Regionalliga Nord (18er Liga) auf Rang....?]])</f>
        <v>2</v>
      </c>
      <c r="AL75" s="6">
        <f>0-Table1[[#This Row],[Spalte17]]</f>
        <v>-2</v>
      </c>
      <c r="AM7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26</v>
      </c>
      <c r="AP75"/>
    </row>
    <row r="76" spans="1:42" x14ac:dyDescent="0.25">
      <c r="A76">
        <v>74</v>
      </c>
      <c r="B76" t="s">
        <v>244</v>
      </c>
      <c r="C76" s="1">
        <v>15</v>
      </c>
      <c r="D76" s="6">
        <f>-18+Table1[[#This Row],[Auf welchem Platz landet der FC St. Pauli in der 1. Bundesliga 2025/26?]]</f>
        <v>-3</v>
      </c>
      <c r="E76" t="s">
        <v>14</v>
      </c>
      <c r="F76" s="5">
        <v>5</v>
      </c>
      <c r="G76" t="s">
        <v>14</v>
      </c>
      <c r="H76" t="s">
        <v>54</v>
      </c>
      <c r="I76" t="s">
        <v>56</v>
      </c>
      <c r="J76" t="s">
        <v>16</v>
      </c>
      <c r="K76">
        <f t="shared" si="12"/>
        <v>1</v>
      </c>
      <c r="L76">
        <f t="shared" si="13"/>
        <v>0</v>
      </c>
      <c r="M76">
        <f t="shared" si="14"/>
        <v>0</v>
      </c>
      <c r="N76">
        <f t="shared" si="15"/>
        <v>1</v>
      </c>
      <c r="O76" s="5">
        <f>SUM(Table1[[#This Row],[Spalte5]:[Spalte6]])*5</f>
        <v>10</v>
      </c>
      <c r="P76" t="s">
        <v>78</v>
      </c>
      <c r="Q76" t="s">
        <v>15</v>
      </c>
      <c r="R76" t="s">
        <v>133</v>
      </c>
      <c r="S76">
        <f t="shared" si="16"/>
        <v>0</v>
      </c>
      <c r="T76">
        <f t="shared" si="17"/>
        <v>1</v>
      </c>
      <c r="U76">
        <f t="shared" si="18"/>
        <v>0</v>
      </c>
      <c r="V76" s="5">
        <f>SUM(Table1[[#This Row],[Spalte94]:[Spalte92]])*5</f>
        <v>5</v>
      </c>
      <c r="W76" t="s">
        <v>17</v>
      </c>
      <c r="X76" s="5">
        <f t="shared" si="19"/>
        <v>0</v>
      </c>
      <c r="Y76" t="s">
        <v>46</v>
      </c>
      <c r="Z76" s="5">
        <f t="shared" si="20"/>
        <v>0</v>
      </c>
      <c r="AA76" t="s">
        <v>19</v>
      </c>
      <c r="AB76" s="5">
        <f t="shared" si="21"/>
        <v>0</v>
      </c>
      <c r="AC76" t="s">
        <v>27</v>
      </c>
      <c r="AD76" s="5">
        <f t="shared" si="22"/>
        <v>5</v>
      </c>
      <c r="AE76" t="s">
        <v>28</v>
      </c>
      <c r="AF76" s="5">
        <f t="shared" si="23"/>
        <v>0</v>
      </c>
      <c r="AG76" s="1">
        <v>8</v>
      </c>
      <c r="AH76" s="6">
        <f>ABS(8-Table1[[#This Row],[Die 1. Frauen des FCSP landet in der Regionalliga Nord (12er Liga) auf Rang...?]])</f>
        <v>0</v>
      </c>
      <c r="AI76" s="6">
        <v>5</v>
      </c>
      <c r="AJ76" s="1">
        <v>15</v>
      </c>
      <c r="AK76" s="6">
        <f>ABS(16-Table1[[#This Row],[Die U23 des FCSP landet in der Regionalliga Nord (18er Liga) auf Rang....?]])</f>
        <v>1</v>
      </c>
      <c r="AL76" s="6">
        <f>0-Table1[[#This Row],[Spalte17]]</f>
        <v>-1</v>
      </c>
      <c r="AM7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26</v>
      </c>
      <c r="AP76"/>
    </row>
    <row r="77" spans="1:42" x14ac:dyDescent="0.25">
      <c r="A77">
        <v>75</v>
      </c>
      <c r="B77" t="s">
        <v>767</v>
      </c>
      <c r="C77" s="1">
        <v>14</v>
      </c>
      <c r="D77" s="6">
        <f>-18+Table1[[#This Row],[Auf welchem Platz landet der FC St. Pauli in der 1. Bundesliga 2025/26?]]</f>
        <v>-4</v>
      </c>
      <c r="E77" t="s">
        <v>14</v>
      </c>
      <c r="F77" s="5">
        <v>5</v>
      </c>
      <c r="G77" t="s">
        <v>14</v>
      </c>
      <c r="H77" t="s">
        <v>54</v>
      </c>
      <c r="I77" t="s">
        <v>25</v>
      </c>
      <c r="J77" t="s">
        <v>16</v>
      </c>
      <c r="K77">
        <f t="shared" si="12"/>
        <v>1</v>
      </c>
      <c r="L77">
        <f t="shared" si="13"/>
        <v>1</v>
      </c>
      <c r="M77">
        <f t="shared" si="14"/>
        <v>0</v>
      </c>
      <c r="N77">
        <f t="shared" si="15"/>
        <v>1</v>
      </c>
      <c r="O77" s="5">
        <f>SUM(Table1[[#This Row],[Spalte5]:[Spalte6]])*5</f>
        <v>15</v>
      </c>
      <c r="P77" t="s">
        <v>78</v>
      </c>
      <c r="Q77" t="s">
        <v>41</v>
      </c>
      <c r="R77" t="s">
        <v>24</v>
      </c>
      <c r="S77">
        <f t="shared" si="16"/>
        <v>0</v>
      </c>
      <c r="T77">
        <f t="shared" si="17"/>
        <v>1</v>
      </c>
      <c r="U77">
        <f t="shared" si="18"/>
        <v>0</v>
      </c>
      <c r="V77" s="5">
        <f>SUM(Table1[[#This Row],[Spalte94]:[Spalte92]])*5</f>
        <v>5</v>
      </c>
      <c r="W77" t="s">
        <v>24</v>
      </c>
      <c r="X77" s="5">
        <f t="shared" si="19"/>
        <v>0</v>
      </c>
      <c r="Y77" t="s">
        <v>44</v>
      </c>
      <c r="Z77" s="5">
        <f t="shared" si="20"/>
        <v>5</v>
      </c>
      <c r="AA77" t="s">
        <v>35</v>
      </c>
      <c r="AB77" s="5">
        <f t="shared" si="21"/>
        <v>0</v>
      </c>
      <c r="AC77" t="s">
        <v>27</v>
      </c>
      <c r="AD77" s="5">
        <f t="shared" si="22"/>
        <v>5</v>
      </c>
      <c r="AE77" t="s">
        <v>37</v>
      </c>
      <c r="AF77" s="5">
        <f t="shared" si="23"/>
        <v>0</v>
      </c>
      <c r="AG77" s="1">
        <v>5</v>
      </c>
      <c r="AH77" s="6">
        <f>ABS(8-Table1[[#This Row],[Die 1. Frauen des FCSP landet in der Regionalliga Nord (12er Liga) auf Rang...?]])</f>
        <v>3</v>
      </c>
      <c r="AI77" s="6">
        <f>0-Table1[[#This Row],[Spalte16]]</f>
        <v>-3</v>
      </c>
      <c r="AJ77" s="1">
        <v>13</v>
      </c>
      <c r="AK77" s="6">
        <f>ABS(16-Table1[[#This Row],[Die U23 des FCSP landet in der Regionalliga Nord (18er Liga) auf Rang....?]])</f>
        <v>3</v>
      </c>
      <c r="AL77" s="6">
        <f>0-Table1[[#This Row],[Spalte17]]</f>
        <v>-3</v>
      </c>
      <c r="AM7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25</v>
      </c>
      <c r="AP77"/>
    </row>
    <row r="78" spans="1:42" x14ac:dyDescent="0.25">
      <c r="A78">
        <v>76</v>
      </c>
      <c r="B78" t="s">
        <v>259</v>
      </c>
      <c r="C78" s="1">
        <v>14</v>
      </c>
      <c r="D78" s="6">
        <f>-18+Table1[[#This Row],[Auf welchem Platz landet der FC St. Pauli in der 1. Bundesliga 2025/26?]]</f>
        <v>-4</v>
      </c>
      <c r="E78" t="s">
        <v>14</v>
      </c>
      <c r="F78" s="5">
        <v>5</v>
      </c>
      <c r="G78" t="s">
        <v>14</v>
      </c>
      <c r="H78" t="s">
        <v>43</v>
      </c>
      <c r="I78" t="s">
        <v>25</v>
      </c>
      <c r="J78" t="s">
        <v>56</v>
      </c>
      <c r="K78">
        <f t="shared" si="12"/>
        <v>1</v>
      </c>
      <c r="L78">
        <f t="shared" si="13"/>
        <v>1</v>
      </c>
      <c r="M78">
        <f t="shared" si="14"/>
        <v>0</v>
      </c>
      <c r="N78">
        <f t="shared" si="15"/>
        <v>0</v>
      </c>
      <c r="O78" s="5">
        <f>SUM(Table1[[#This Row],[Spalte5]:[Spalte6]])*5</f>
        <v>10</v>
      </c>
      <c r="P78" t="s">
        <v>34</v>
      </c>
      <c r="Q78" t="s">
        <v>78</v>
      </c>
      <c r="R78" t="s">
        <v>15</v>
      </c>
      <c r="S78">
        <f t="shared" si="16"/>
        <v>0</v>
      </c>
      <c r="T78">
        <f t="shared" si="17"/>
        <v>1</v>
      </c>
      <c r="U78">
        <f t="shared" si="18"/>
        <v>0</v>
      </c>
      <c r="V78" s="5">
        <f>SUM(Table1[[#This Row],[Spalte94]:[Spalte92]])*5</f>
        <v>5</v>
      </c>
      <c r="W78" t="s">
        <v>41</v>
      </c>
      <c r="X78" s="5">
        <f t="shared" si="19"/>
        <v>0</v>
      </c>
      <c r="Y78" t="s">
        <v>18</v>
      </c>
      <c r="Z78" s="5">
        <f t="shared" si="20"/>
        <v>0</v>
      </c>
      <c r="AA78" t="s">
        <v>35</v>
      </c>
      <c r="AB78" s="5">
        <f t="shared" si="21"/>
        <v>0</v>
      </c>
      <c r="AC78" t="s">
        <v>27</v>
      </c>
      <c r="AD78" s="5">
        <f t="shared" si="22"/>
        <v>5</v>
      </c>
      <c r="AE78" t="s">
        <v>28</v>
      </c>
      <c r="AF78" s="5">
        <f t="shared" si="23"/>
        <v>0</v>
      </c>
      <c r="AG78" s="1">
        <v>8</v>
      </c>
      <c r="AH78" s="6">
        <f>ABS(8-Table1[[#This Row],[Die 1. Frauen des FCSP landet in der Regionalliga Nord (12er Liga) auf Rang...?]])</f>
        <v>0</v>
      </c>
      <c r="AI78" s="6">
        <v>5</v>
      </c>
      <c r="AJ78" s="1">
        <v>15</v>
      </c>
      <c r="AK78" s="6">
        <f>ABS(16-Table1[[#This Row],[Die U23 des FCSP landet in der Regionalliga Nord (18er Liga) auf Rang....?]])</f>
        <v>1</v>
      </c>
      <c r="AL78" s="6">
        <f>0-Table1[[#This Row],[Spalte17]]</f>
        <v>-1</v>
      </c>
      <c r="AM7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25</v>
      </c>
      <c r="AP78"/>
    </row>
    <row r="79" spans="1:42" x14ac:dyDescent="0.25">
      <c r="A79">
        <v>77</v>
      </c>
      <c r="B79" t="s">
        <v>100</v>
      </c>
      <c r="C79" s="1">
        <v>16</v>
      </c>
      <c r="D79" s="6">
        <f>-18+Table1[[#This Row],[Auf welchem Platz landet der FC St. Pauli in der 1. Bundesliga 2025/26?]]</f>
        <v>-2</v>
      </c>
      <c r="E79" t="s">
        <v>14</v>
      </c>
      <c r="F79" s="5">
        <v>5</v>
      </c>
      <c r="G79" t="s">
        <v>14</v>
      </c>
      <c r="H79" t="s">
        <v>56</v>
      </c>
      <c r="I79" t="s">
        <v>17</v>
      </c>
      <c r="J79" t="s">
        <v>54</v>
      </c>
      <c r="K79">
        <f t="shared" si="12"/>
        <v>1</v>
      </c>
      <c r="L79">
        <f t="shared" si="13"/>
        <v>0</v>
      </c>
      <c r="M79">
        <f t="shared" si="14"/>
        <v>1</v>
      </c>
      <c r="N79">
        <f t="shared" si="15"/>
        <v>0</v>
      </c>
      <c r="O79" s="5">
        <f>SUM(Table1[[#This Row],[Spalte5]:[Spalte6]])*5</f>
        <v>10</v>
      </c>
      <c r="P79" t="s">
        <v>78</v>
      </c>
      <c r="Q79" t="s">
        <v>24</v>
      </c>
      <c r="R79" t="s">
        <v>238</v>
      </c>
      <c r="S79">
        <f t="shared" si="16"/>
        <v>0</v>
      </c>
      <c r="T79">
        <f t="shared" si="17"/>
        <v>1</v>
      </c>
      <c r="U79">
        <f t="shared" si="18"/>
        <v>1</v>
      </c>
      <c r="V79" s="5">
        <f>SUM(Table1[[#This Row],[Spalte94]:[Spalte92]])*5</f>
        <v>10</v>
      </c>
      <c r="W79" t="s">
        <v>58</v>
      </c>
      <c r="X79" s="5">
        <f t="shared" si="19"/>
        <v>0</v>
      </c>
      <c r="Y79" t="s">
        <v>48</v>
      </c>
      <c r="Z79" s="5">
        <f t="shared" si="20"/>
        <v>0</v>
      </c>
      <c r="AA79" t="s">
        <v>35</v>
      </c>
      <c r="AB79" s="5">
        <f t="shared" si="21"/>
        <v>0</v>
      </c>
      <c r="AC79" t="s">
        <v>27</v>
      </c>
      <c r="AD79" s="5">
        <f t="shared" si="22"/>
        <v>5</v>
      </c>
      <c r="AE79" t="s">
        <v>37</v>
      </c>
      <c r="AF79" s="5">
        <f t="shared" si="23"/>
        <v>0</v>
      </c>
      <c r="AG79" s="1">
        <v>6</v>
      </c>
      <c r="AH79" s="6">
        <f>ABS(8-Table1[[#This Row],[Die 1. Frauen des FCSP landet in der Regionalliga Nord (12er Liga) auf Rang...?]])</f>
        <v>2</v>
      </c>
      <c r="AI79" s="6">
        <f>0-Table1[[#This Row],[Spalte16]]</f>
        <v>-2</v>
      </c>
      <c r="AJ79" s="1">
        <v>15</v>
      </c>
      <c r="AK79" s="6">
        <f>ABS(16-Table1[[#This Row],[Die U23 des FCSP landet in der Regionalliga Nord (18er Liga) auf Rang....?]])</f>
        <v>1</v>
      </c>
      <c r="AL79" s="6">
        <f>0-Table1[[#This Row],[Spalte17]]</f>
        <v>-1</v>
      </c>
      <c r="AM7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25</v>
      </c>
      <c r="AP79"/>
    </row>
    <row r="80" spans="1:42" x14ac:dyDescent="0.25">
      <c r="A80">
        <v>78</v>
      </c>
      <c r="B80" t="s">
        <v>347</v>
      </c>
      <c r="C80" s="1">
        <v>16</v>
      </c>
      <c r="D80" s="6">
        <f>-18+Table1[[#This Row],[Auf welchem Platz landet der FC St. Pauli in der 1. Bundesliga 2025/26?]]</f>
        <v>-2</v>
      </c>
      <c r="E80" t="s">
        <v>14</v>
      </c>
      <c r="F80" s="5">
        <v>5</v>
      </c>
      <c r="G80" t="s">
        <v>14</v>
      </c>
      <c r="H80" t="s">
        <v>54</v>
      </c>
      <c r="I80" t="s">
        <v>25</v>
      </c>
      <c r="J80" t="s">
        <v>56</v>
      </c>
      <c r="K80">
        <f t="shared" si="12"/>
        <v>1</v>
      </c>
      <c r="L80">
        <f t="shared" si="13"/>
        <v>1</v>
      </c>
      <c r="M80">
        <f t="shared" si="14"/>
        <v>0</v>
      </c>
      <c r="N80">
        <f t="shared" si="15"/>
        <v>0</v>
      </c>
      <c r="O80" s="5">
        <f>SUM(Table1[[#This Row],[Spalte5]:[Spalte6]])*5</f>
        <v>10</v>
      </c>
      <c r="P80" t="s">
        <v>34</v>
      </c>
      <c r="Q80" t="s">
        <v>238</v>
      </c>
      <c r="R80" t="s">
        <v>78</v>
      </c>
      <c r="S80">
        <f t="shared" si="16"/>
        <v>0</v>
      </c>
      <c r="T80">
        <f t="shared" si="17"/>
        <v>1</v>
      </c>
      <c r="U80">
        <f t="shared" si="18"/>
        <v>1</v>
      </c>
      <c r="V80" s="5">
        <f>SUM(Table1[[#This Row],[Spalte94]:[Spalte92]])*5</f>
        <v>10</v>
      </c>
      <c r="W80" t="s">
        <v>24</v>
      </c>
      <c r="X80" s="5">
        <f t="shared" si="19"/>
        <v>0</v>
      </c>
      <c r="Y80" t="s">
        <v>18</v>
      </c>
      <c r="Z80" s="5">
        <f t="shared" si="20"/>
        <v>0</v>
      </c>
      <c r="AA80" t="s">
        <v>19</v>
      </c>
      <c r="AB80" s="5">
        <f t="shared" si="21"/>
        <v>0</v>
      </c>
      <c r="AC80" t="s">
        <v>20</v>
      </c>
      <c r="AD80" s="5">
        <f t="shared" si="22"/>
        <v>0</v>
      </c>
      <c r="AE80" t="s">
        <v>28</v>
      </c>
      <c r="AF80" s="5">
        <f t="shared" si="23"/>
        <v>0</v>
      </c>
      <c r="AG80" s="1">
        <v>5</v>
      </c>
      <c r="AH80" s="6">
        <f>ABS(8-Table1[[#This Row],[Die 1. Frauen des FCSP landet in der Regionalliga Nord (12er Liga) auf Rang...?]])</f>
        <v>3</v>
      </c>
      <c r="AI80" s="6">
        <f>0-Table1[[#This Row],[Spalte16]]</f>
        <v>-3</v>
      </c>
      <c r="AJ80" s="1">
        <v>16</v>
      </c>
      <c r="AK80" s="6">
        <f>ABS(16-Table1[[#This Row],[Die U23 des FCSP landet in der Regionalliga Nord (18er Liga) auf Rang....?]])</f>
        <v>0</v>
      </c>
      <c r="AL80" s="6">
        <v>5</v>
      </c>
      <c r="AM8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25</v>
      </c>
      <c r="AP80"/>
    </row>
    <row r="81" spans="1:42" x14ac:dyDescent="0.25">
      <c r="A81">
        <v>79</v>
      </c>
      <c r="B81" t="s">
        <v>83</v>
      </c>
      <c r="C81" s="1">
        <v>15</v>
      </c>
      <c r="D81" s="6">
        <f>-18+Table1[[#This Row],[Auf welchem Platz landet der FC St. Pauli in der 1. Bundesliga 2025/26?]]</f>
        <v>-3</v>
      </c>
      <c r="E81" t="s">
        <v>14</v>
      </c>
      <c r="F81" s="5">
        <v>5</v>
      </c>
      <c r="G81" t="s">
        <v>14</v>
      </c>
      <c r="H81" t="s">
        <v>25</v>
      </c>
      <c r="I81" t="s">
        <v>54</v>
      </c>
      <c r="J81" t="s">
        <v>17</v>
      </c>
      <c r="K81">
        <f t="shared" si="12"/>
        <v>1</v>
      </c>
      <c r="L81">
        <f t="shared" si="13"/>
        <v>1</v>
      </c>
      <c r="M81">
        <f t="shared" si="14"/>
        <v>1</v>
      </c>
      <c r="N81">
        <f t="shared" si="15"/>
        <v>0</v>
      </c>
      <c r="O81" s="5">
        <f>SUM(Table1[[#This Row],[Spalte5]:[Spalte6]])*5</f>
        <v>15</v>
      </c>
      <c r="P81" t="s">
        <v>41</v>
      </c>
      <c r="Q81" t="s">
        <v>78</v>
      </c>
      <c r="R81" t="s">
        <v>15</v>
      </c>
      <c r="S81">
        <f t="shared" si="16"/>
        <v>0</v>
      </c>
      <c r="T81">
        <f t="shared" si="17"/>
        <v>1</v>
      </c>
      <c r="U81">
        <f t="shared" si="18"/>
        <v>0</v>
      </c>
      <c r="V81" s="5">
        <f>SUM(Table1[[#This Row],[Spalte94]:[Spalte92]])*5</f>
        <v>5</v>
      </c>
      <c r="W81" t="s">
        <v>15</v>
      </c>
      <c r="X81" s="5">
        <f t="shared" si="19"/>
        <v>0</v>
      </c>
      <c r="Y81" t="s">
        <v>46</v>
      </c>
      <c r="Z81" s="5">
        <f t="shared" si="20"/>
        <v>0</v>
      </c>
      <c r="AA81" t="s">
        <v>19</v>
      </c>
      <c r="AB81" s="5">
        <f t="shared" si="21"/>
        <v>0</v>
      </c>
      <c r="AC81" t="s">
        <v>27</v>
      </c>
      <c r="AD81" s="5">
        <f t="shared" si="22"/>
        <v>5</v>
      </c>
      <c r="AE81" t="s">
        <v>32</v>
      </c>
      <c r="AF81" s="5">
        <f t="shared" si="23"/>
        <v>0</v>
      </c>
      <c r="AG81" s="1">
        <v>9</v>
      </c>
      <c r="AH81" s="6">
        <f>ABS(8-Table1[[#This Row],[Die 1. Frauen des FCSP landet in der Regionalliga Nord (12er Liga) auf Rang...?]])</f>
        <v>1</v>
      </c>
      <c r="AI81" s="6">
        <f>0-Table1[[#This Row],[Spalte16]]</f>
        <v>-1</v>
      </c>
      <c r="AJ81" s="1">
        <v>15</v>
      </c>
      <c r="AK81" s="6">
        <f>ABS(16-Table1[[#This Row],[Die U23 des FCSP landet in der Regionalliga Nord (18er Liga) auf Rang....?]])</f>
        <v>1</v>
      </c>
      <c r="AL81" s="6">
        <f>0-Table1[[#This Row],[Spalte17]]</f>
        <v>-1</v>
      </c>
      <c r="AM8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25</v>
      </c>
      <c r="AP81"/>
    </row>
    <row r="82" spans="1:42" x14ac:dyDescent="0.25">
      <c r="A82">
        <v>80</v>
      </c>
      <c r="B82" t="s">
        <v>315</v>
      </c>
      <c r="C82" s="1">
        <v>14</v>
      </c>
      <c r="D82" s="6">
        <f>-18+Table1[[#This Row],[Auf welchem Platz landet der FC St. Pauli in der 1. Bundesliga 2025/26?]]</f>
        <v>-4</v>
      </c>
      <c r="E82" t="s">
        <v>14</v>
      </c>
      <c r="F82" s="5">
        <v>5</v>
      </c>
      <c r="G82" t="s">
        <v>14</v>
      </c>
      <c r="H82" t="s">
        <v>54</v>
      </c>
      <c r="I82" t="s">
        <v>56</v>
      </c>
      <c r="J82" t="s">
        <v>17</v>
      </c>
      <c r="K82">
        <f t="shared" si="12"/>
        <v>1</v>
      </c>
      <c r="L82">
        <f t="shared" si="13"/>
        <v>0</v>
      </c>
      <c r="M82">
        <f t="shared" si="14"/>
        <v>1</v>
      </c>
      <c r="N82">
        <f t="shared" si="15"/>
        <v>0</v>
      </c>
      <c r="O82" s="5">
        <f>SUM(Table1[[#This Row],[Spalte5]:[Spalte6]])*5</f>
        <v>10</v>
      </c>
      <c r="P82" t="s">
        <v>34</v>
      </c>
      <c r="Q82" t="s">
        <v>78</v>
      </c>
      <c r="R82" t="s">
        <v>15</v>
      </c>
      <c r="S82">
        <f t="shared" si="16"/>
        <v>0</v>
      </c>
      <c r="T82">
        <f t="shared" si="17"/>
        <v>1</v>
      </c>
      <c r="U82">
        <f t="shared" si="18"/>
        <v>0</v>
      </c>
      <c r="V82" s="5">
        <f>SUM(Table1[[#This Row],[Spalte94]:[Spalte92]])*5</f>
        <v>5</v>
      </c>
      <c r="W82" t="s">
        <v>15</v>
      </c>
      <c r="X82" s="5">
        <f t="shared" si="19"/>
        <v>0</v>
      </c>
      <c r="Y82" t="s">
        <v>18</v>
      </c>
      <c r="Z82" s="5">
        <f t="shared" si="20"/>
        <v>0</v>
      </c>
      <c r="AA82" t="s">
        <v>19</v>
      </c>
      <c r="AB82" s="5">
        <f t="shared" si="21"/>
        <v>0</v>
      </c>
      <c r="AC82" t="s">
        <v>27</v>
      </c>
      <c r="AD82" s="5">
        <f t="shared" si="22"/>
        <v>5</v>
      </c>
      <c r="AE82" t="s">
        <v>28</v>
      </c>
      <c r="AF82" s="5">
        <f t="shared" si="23"/>
        <v>0</v>
      </c>
      <c r="AG82" s="1">
        <v>8</v>
      </c>
      <c r="AH82" s="6">
        <f>ABS(8-Table1[[#This Row],[Die 1. Frauen des FCSP landet in der Regionalliga Nord (12er Liga) auf Rang...?]])</f>
        <v>0</v>
      </c>
      <c r="AI82" s="6">
        <v>5</v>
      </c>
      <c r="AJ82" s="1">
        <v>17</v>
      </c>
      <c r="AK82" s="6">
        <f>ABS(16-Table1[[#This Row],[Die U23 des FCSP landet in der Regionalliga Nord (18er Liga) auf Rang....?]])</f>
        <v>1</v>
      </c>
      <c r="AL82" s="6">
        <f>0-Table1[[#This Row],[Spalte17]]</f>
        <v>-1</v>
      </c>
      <c r="AM8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25</v>
      </c>
      <c r="AP82"/>
    </row>
    <row r="83" spans="1:42" x14ac:dyDescent="0.25">
      <c r="A83">
        <v>81</v>
      </c>
      <c r="B83" t="s">
        <v>395</v>
      </c>
      <c r="C83" s="1">
        <v>14</v>
      </c>
      <c r="D83" s="6">
        <f>-18+Table1[[#This Row],[Auf welchem Platz landet der FC St. Pauli in der 1. Bundesliga 2025/26?]]</f>
        <v>-4</v>
      </c>
      <c r="E83" t="s">
        <v>14</v>
      </c>
      <c r="F83" s="5">
        <v>5</v>
      </c>
      <c r="G83" t="s">
        <v>14</v>
      </c>
      <c r="H83" t="s">
        <v>25</v>
      </c>
      <c r="I83" t="s">
        <v>54</v>
      </c>
      <c r="J83" t="s">
        <v>56</v>
      </c>
      <c r="K83">
        <f t="shared" si="12"/>
        <v>1</v>
      </c>
      <c r="L83">
        <f t="shared" si="13"/>
        <v>1</v>
      </c>
      <c r="M83">
        <f t="shared" si="14"/>
        <v>0</v>
      </c>
      <c r="N83">
        <f t="shared" si="15"/>
        <v>0</v>
      </c>
      <c r="O83" s="5">
        <f>SUM(Table1[[#This Row],[Spalte5]:[Spalte6]])*5</f>
        <v>10</v>
      </c>
      <c r="P83" t="s">
        <v>23</v>
      </c>
      <c r="Q83" t="s">
        <v>78</v>
      </c>
      <c r="R83" t="s">
        <v>15</v>
      </c>
      <c r="S83">
        <f t="shared" si="16"/>
        <v>0</v>
      </c>
      <c r="T83">
        <f t="shared" si="17"/>
        <v>1</v>
      </c>
      <c r="U83">
        <f t="shared" si="18"/>
        <v>0</v>
      </c>
      <c r="V83" s="5">
        <f>SUM(Table1[[#This Row],[Spalte94]:[Spalte92]])*5</f>
        <v>5</v>
      </c>
      <c r="W83" t="s">
        <v>23</v>
      </c>
      <c r="X83" s="5">
        <f t="shared" si="19"/>
        <v>0</v>
      </c>
      <c r="Y83" t="s">
        <v>46</v>
      </c>
      <c r="Z83" s="5">
        <f t="shared" si="20"/>
        <v>0</v>
      </c>
      <c r="AA83" t="s">
        <v>19</v>
      </c>
      <c r="AB83" s="5">
        <f t="shared" si="21"/>
        <v>0</v>
      </c>
      <c r="AC83" t="s">
        <v>27</v>
      </c>
      <c r="AD83" s="5">
        <f t="shared" si="22"/>
        <v>5</v>
      </c>
      <c r="AE83" t="s">
        <v>28</v>
      </c>
      <c r="AF83" s="5">
        <f t="shared" si="23"/>
        <v>0</v>
      </c>
      <c r="AG83" s="1">
        <v>8</v>
      </c>
      <c r="AH83" s="6">
        <f>ABS(8-Table1[[#This Row],[Die 1. Frauen des FCSP landet in der Regionalliga Nord (12er Liga) auf Rang...?]])</f>
        <v>0</v>
      </c>
      <c r="AI83" s="6">
        <v>5</v>
      </c>
      <c r="AJ83" s="1">
        <v>15</v>
      </c>
      <c r="AK83" s="6">
        <f>ABS(16-Table1[[#This Row],[Die U23 des FCSP landet in der Regionalliga Nord (18er Liga) auf Rang....?]])</f>
        <v>1</v>
      </c>
      <c r="AL83" s="6">
        <f>0-Table1[[#This Row],[Spalte17]]</f>
        <v>-1</v>
      </c>
      <c r="AM8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25</v>
      </c>
      <c r="AP83"/>
    </row>
    <row r="84" spans="1:42" x14ac:dyDescent="0.25">
      <c r="A84">
        <v>82</v>
      </c>
      <c r="B84" t="s">
        <v>500</v>
      </c>
      <c r="C84" s="1">
        <v>16</v>
      </c>
      <c r="D84" s="6">
        <f>-18+Table1[[#This Row],[Auf welchem Platz landet der FC St. Pauli in der 1. Bundesliga 2025/26?]]</f>
        <v>-2</v>
      </c>
      <c r="E84" t="s">
        <v>14</v>
      </c>
      <c r="F84" s="5">
        <v>5</v>
      </c>
      <c r="G84" t="s">
        <v>14</v>
      </c>
      <c r="H84" t="s">
        <v>25</v>
      </c>
      <c r="I84" t="s">
        <v>56</v>
      </c>
      <c r="J84" t="s">
        <v>54</v>
      </c>
      <c r="K84">
        <f t="shared" si="12"/>
        <v>1</v>
      </c>
      <c r="L84">
        <f t="shared" si="13"/>
        <v>1</v>
      </c>
      <c r="M84">
        <f t="shared" si="14"/>
        <v>0</v>
      </c>
      <c r="N84">
        <f t="shared" si="15"/>
        <v>0</v>
      </c>
      <c r="O84" s="5">
        <f>SUM(Table1[[#This Row],[Spalte5]:[Spalte6]])*5</f>
        <v>10</v>
      </c>
      <c r="P84" t="s">
        <v>34</v>
      </c>
      <c r="Q84" t="s">
        <v>238</v>
      </c>
      <c r="R84" t="s">
        <v>78</v>
      </c>
      <c r="S84">
        <f t="shared" si="16"/>
        <v>0</v>
      </c>
      <c r="T84">
        <f t="shared" si="17"/>
        <v>1</v>
      </c>
      <c r="U84">
        <f t="shared" si="18"/>
        <v>1</v>
      </c>
      <c r="V84" s="5">
        <f>SUM(Table1[[#This Row],[Spalte94]:[Spalte92]])*5</f>
        <v>10</v>
      </c>
      <c r="W84" t="s">
        <v>15</v>
      </c>
      <c r="X84" s="5">
        <f t="shared" si="19"/>
        <v>0</v>
      </c>
      <c r="Y84" t="s">
        <v>18</v>
      </c>
      <c r="Z84" s="5">
        <f t="shared" si="20"/>
        <v>0</v>
      </c>
      <c r="AA84" t="s">
        <v>19</v>
      </c>
      <c r="AB84" s="5">
        <f t="shared" si="21"/>
        <v>0</v>
      </c>
      <c r="AC84" t="s">
        <v>27</v>
      </c>
      <c r="AD84" s="5">
        <f t="shared" si="22"/>
        <v>5</v>
      </c>
      <c r="AE84" t="s">
        <v>32</v>
      </c>
      <c r="AF84" s="5">
        <f t="shared" si="23"/>
        <v>0</v>
      </c>
      <c r="AG84" s="1">
        <v>6</v>
      </c>
      <c r="AH84" s="6">
        <f>ABS(8-Table1[[#This Row],[Die 1. Frauen des FCSP landet in der Regionalliga Nord (12er Liga) auf Rang...?]])</f>
        <v>2</v>
      </c>
      <c r="AI84" s="6">
        <f>0-Table1[[#This Row],[Spalte16]]</f>
        <v>-2</v>
      </c>
      <c r="AJ84" s="1">
        <v>15</v>
      </c>
      <c r="AK84" s="6">
        <f>ABS(16-Table1[[#This Row],[Die U23 des FCSP landet in der Regionalliga Nord (18er Liga) auf Rang....?]])</f>
        <v>1</v>
      </c>
      <c r="AL84" s="6">
        <f>0-Table1[[#This Row],[Spalte17]]</f>
        <v>-1</v>
      </c>
      <c r="AM8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25</v>
      </c>
      <c r="AP84"/>
    </row>
    <row r="85" spans="1:42" x14ac:dyDescent="0.25">
      <c r="A85">
        <v>83</v>
      </c>
      <c r="B85" t="s">
        <v>702</v>
      </c>
      <c r="C85" s="1">
        <v>15</v>
      </c>
      <c r="D85" s="6">
        <f>-18+Table1[[#This Row],[Auf welchem Platz landet der FC St. Pauli in der 1. Bundesliga 2025/26?]]</f>
        <v>-3</v>
      </c>
      <c r="E85" t="s">
        <v>14</v>
      </c>
      <c r="F85" s="5">
        <v>5</v>
      </c>
      <c r="G85" t="s">
        <v>14</v>
      </c>
      <c r="H85" t="s">
        <v>54</v>
      </c>
      <c r="I85" t="s">
        <v>56</v>
      </c>
      <c r="J85" t="s">
        <v>25</v>
      </c>
      <c r="K85">
        <f t="shared" si="12"/>
        <v>1</v>
      </c>
      <c r="L85">
        <f t="shared" si="13"/>
        <v>1</v>
      </c>
      <c r="M85">
        <f t="shared" si="14"/>
        <v>0</v>
      </c>
      <c r="N85">
        <f t="shared" si="15"/>
        <v>0</v>
      </c>
      <c r="O85" s="5">
        <f>SUM(Table1[[#This Row],[Spalte5]:[Spalte6]])*5</f>
        <v>10</v>
      </c>
      <c r="P85" t="s">
        <v>34</v>
      </c>
      <c r="Q85" t="s">
        <v>78</v>
      </c>
      <c r="R85" t="s">
        <v>23</v>
      </c>
      <c r="S85">
        <f t="shared" si="16"/>
        <v>0</v>
      </c>
      <c r="T85">
        <f t="shared" si="17"/>
        <v>1</v>
      </c>
      <c r="U85">
        <f t="shared" si="18"/>
        <v>0</v>
      </c>
      <c r="V85" s="5">
        <f>SUM(Table1[[#This Row],[Spalte94]:[Spalte92]])*5</f>
        <v>5</v>
      </c>
      <c r="W85" t="s">
        <v>23</v>
      </c>
      <c r="X85" s="5">
        <f t="shared" si="19"/>
        <v>0</v>
      </c>
      <c r="Y85" t="s">
        <v>48</v>
      </c>
      <c r="Z85" s="5">
        <f t="shared" si="20"/>
        <v>0</v>
      </c>
      <c r="AA85" t="s">
        <v>35</v>
      </c>
      <c r="AB85" s="5">
        <f t="shared" si="21"/>
        <v>0</v>
      </c>
      <c r="AC85" t="s">
        <v>27</v>
      </c>
      <c r="AD85" s="5">
        <f t="shared" si="22"/>
        <v>5</v>
      </c>
      <c r="AE85" t="s">
        <v>28</v>
      </c>
      <c r="AF85" s="5">
        <f t="shared" si="23"/>
        <v>0</v>
      </c>
      <c r="AG85" s="1">
        <v>6</v>
      </c>
      <c r="AH85" s="6">
        <f>ABS(8-Table1[[#This Row],[Die 1. Frauen des FCSP landet in der Regionalliga Nord (12er Liga) auf Rang...?]])</f>
        <v>2</v>
      </c>
      <c r="AI85" s="6">
        <f>0-Table1[[#This Row],[Spalte16]]</f>
        <v>-2</v>
      </c>
      <c r="AJ85" s="1">
        <v>16</v>
      </c>
      <c r="AK85" s="6">
        <f>ABS(16-Table1[[#This Row],[Die U23 des FCSP landet in der Regionalliga Nord (18er Liga) auf Rang....?]])</f>
        <v>0</v>
      </c>
      <c r="AL85" s="6">
        <v>5</v>
      </c>
      <c r="AM8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25</v>
      </c>
      <c r="AP85"/>
    </row>
    <row r="86" spans="1:42" x14ac:dyDescent="0.25">
      <c r="A86">
        <v>84</v>
      </c>
      <c r="B86" t="s">
        <v>860</v>
      </c>
      <c r="C86" s="1">
        <v>15</v>
      </c>
      <c r="D86" s="6">
        <f>-18+Table1[[#This Row],[Auf welchem Platz landet der FC St. Pauli in der 1. Bundesliga 2025/26?]]</f>
        <v>-3</v>
      </c>
      <c r="E86" t="s">
        <v>14</v>
      </c>
      <c r="F86" s="5">
        <v>5</v>
      </c>
      <c r="G86" t="s">
        <v>14</v>
      </c>
      <c r="H86" t="s">
        <v>25</v>
      </c>
      <c r="I86" t="s">
        <v>17</v>
      </c>
      <c r="J86" t="s">
        <v>16</v>
      </c>
      <c r="K86">
        <f t="shared" si="12"/>
        <v>1</v>
      </c>
      <c r="L86">
        <f t="shared" si="13"/>
        <v>1</v>
      </c>
      <c r="M86">
        <f t="shared" si="14"/>
        <v>1</v>
      </c>
      <c r="N86">
        <f t="shared" si="15"/>
        <v>1</v>
      </c>
      <c r="O86" s="5">
        <f>SUM(Table1[[#This Row],[Spalte5]:[Spalte6]])*5</f>
        <v>20</v>
      </c>
      <c r="P86" t="s">
        <v>34</v>
      </c>
      <c r="Q86" t="s">
        <v>78</v>
      </c>
      <c r="R86" t="s">
        <v>23</v>
      </c>
      <c r="S86">
        <f t="shared" si="16"/>
        <v>0</v>
      </c>
      <c r="T86">
        <f t="shared" si="17"/>
        <v>1</v>
      </c>
      <c r="U86">
        <f t="shared" si="18"/>
        <v>0</v>
      </c>
      <c r="V86" s="5">
        <f>SUM(Table1[[#This Row],[Spalte94]:[Spalte92]])*5</f>
        <v>5</v>
      </c>
      <c r="W86" t="s">
        <v>58</v>
      </c>
      <c r="X86" s="5">
        <f t="shared" si="19"/>
        <v>0</v>
      </c>
      <c r="Y86" t="s">
        <v>18</v>
      </c>
      <c r="Z86" s="5">
        <f t="shared" si="20"/>
        <v>0</v>
      </c>
      <c r="AA86" t="s">
        <v>35</v>
      </c>
      <c r="AB86" s="5">
        <f t="shared" si="21"/>
        <v>0</v>
      </c>
      <c r="AC86" t="s">
        <v>27</v>
      </c>
      <c r="AD86" s="5">
        <f t="shared" si="22"/>
        <v>5</v>
      </c>
      <c r="AE86" t="s">
        <v>28</v>
      </c>
      <c r="AF86" s="5">
        <f t="shared" si="23"/>
        <v>0</v>
      </c>
      <c r="AG86" s="1">
        <v>5</v>
      </c>
      <c r="AH86" s="6">
        <f>ABS(8-Table1[[#This Row],[Die 1. Frauen des FCSP landet in der Regionalliga Nord (12er Liga) auf Rang...?]])</f>
        <v>3</v>
      </c>
      <c r="AI86" s="6">
        <f>0-Table1[[#This Row],[Spalte16]]</f>
        <v>-3</v>
      </c>
      <c r="AJ86" s="1">
        <v>12</v>
      </c>
      <c r="AK86" s="6">
        <f>ABS(16-Table1[[#This Row],[Die U23 des FCSP landet in der Regionalliga Nord (18er Liga) auf Rang....?]])</f>
        <v>4</v>
      </c>
      <c r="AL86" s="6">
        <f>0-Table1[[#This Row],[Spalte17]]</f>
        <v>-4</v>
      </c>
      <c r="AM8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25</v>
      </c>
      <c r="AP86"/>
    </row>
    <row r="87" spans="1:42" x14ac:dyDescent="0.25">
      <c r="A87">
        <v>85</v>
      </c>
      <c r="B87" t="s">
        <v>940</v>
      </c>
      <c r="C87" s="1">
        <v>15</v>
      </c>
      <c r="D87" s="6">
        <f>-18+Table1[[#This Row],[Auf welchem Platz landet der FC St. Pauli in der 1. Bundesliga 2025/26?]]</f>
        <v>-3</v>
      </c>
      <c r="E87" t="s">
        <v>14</v>
      </c>
      <c r="F87" s="5">
        <v>5</v>
      </c>
      <c r="G87" t="s">
        <v>14</v>
      </c>
      <c r="H87" t="s">
        <v>56</v>
      </c>
      <c r="I87" t="s">
        <v>25</v>
      </c>
      <c r="J87" t="s">
        <v>16</v>
      </c>
      <c r="K87">
        <f t="shared" si="12"/>
        <v>1</v>
      </c>
      <c r="L87">
        <f t="shared" si="13"/>
        <v>1</v>
      </c>
      <c r="M87">
        <f t="shared" si="14"/>
        <v>0</v>
      </c>
      <c r="N87">
        <f t="shared" si="15"/>
        <v>1</v>
      </c>
      <c r="O87" s="5">
        <f>SUM(Table1[[#This Row],[Spalte5]:[Spalte6]])*5</f>
        <v>15</v>
      </c>
      <c r="P87" t="s">
        <v>78</v>
      </c>
      <c r="Q87" t="s">
        <v>41</v>
      </c>
      <c r="R87" t="s">
        <v>23</v>
      </c>
      <c r="S87">
        <f t="shared" si="16"/>
        <v>0</v>
      </c>
      <c r="T87">
        <f t="shared" si="17"/>
        <v>1</v>
      </c>
      <c r="U87">
        <f t="shared" si="18"/>
        <v>0</v>
      </c>
      <c r="V87" s="5">
        <f>SUM(Table1[[#This Row],[Spalte94]:[Spalte92]])*5</f>
        <v>5</v>
      </c>
      <c r="W87" t="s">
        <v>23</v>
      </c>
      <c r="X87" s="5">
        <f t="shared" si="19"/>
        <v>0</v>
      </c>
      <c r="Y87" t="s">
        <v>18</v>
      </c>
      <c r="Z87" s="5">
        <f t="shared" si="20"/>
        <v>0</v>
      </c>
      <c r="AA87" t="s">
        <v>19</v>
      </c>
      <c r="AB87" s="5">
        <f t="shared" si="21"/>
        <v>0</v>
      </c>
      <c r="AC87" t="s">
        <v>27</v>
      </c>
      <c r="AD87" s="5">
        <f t="shared" si="22"/>
        <v>5</v>
      </c>
      <c r="AE87" t="s">
        <v>28</v>
      </c>
      <c r="AF87" s="5">
        <f t="shared" si="23"/>
        <v>0</v>
      </c>
      <c r="AG87" s="1">
        <v>7</v>
      </c>
      <c r="AH87" s="6">
        <f>ABS(8-Table1[[#This Row],[Die 1. Frauen des FCSP landet in der Regionalliga Nord (12er Liga) auf Rang...?]])</f>
        <v>1</v>
      </c>
      <c r="AI87" s="6">
        <f>0-Table1[[#This Row],[Spalte16]]</f>
        <v>-1</v>
      </c>
      <c r="AJ87" s="1">
        <v>15</v>
      </c>
      <c r="AK87" s="6">
        <f>ABS(16-Table1[[#This Row],[Die U23 des FCSP landet in der Regionalliga Nord (18er Liga) auf Rang....?]])</f>
        <v>1</v>
      </c>
      <c r="AL87" s="6">
        <f>0-Table1[[#This Row],[Spalte17]]</f>
        <v>-1</v>
      </c>
      <c r="AM8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25</v>
      </c>
      <c r="AP87"/>
    </row>
    <row r="88" spans="1:42" x14ac:dyDescent="0.25">
      <c r="A88">
        <v>86</v>
      </c>
      <c r="B88" t="s">
        <v>73</v>
      </c>
      <c r="C88" s="1">
        <v>14</v>
      </c>
      <c r="D88" s="6">
        <f>-18+Table1[[#This Row],[Auf welchem Platz landet der FC St. Pauli in der 1. Bundesliga 2025/26?]]</f>
        <v>-4</v>
      </c>
      <c r="E88" t="s">
        <v>14</v>
      </c>
      <c r="F88" s="5">
        <v>5</v>
      </c>
      <c r="G88" t="s">
        <v>14</v>
      </c>
      <c r="H88" t="s">
        <v>54</v>
      </c>
      <c r="I88" t="s">
        <v>56</v>
      </c>
      <c r="J88" t="s">
        <v>25</v>
      </c>
      <c r="K88">
        <f t="shared" si="12"/>
        <v>1</v>
      </c>
      <c r="L88">
        <f t="shared" si="13"/>
        <v>1</v>
      </c>
      <c r="M88">
        <f t="shared" si="14"/>
        <v>0</v>
      </c>
      <c r="N88">
        <f t="shared" si="15"/>
        <v>0</v>
      </c>
      <c r="O88" s="5">
        <f>SUM(Table1[[#This Row],[Spalte5]:[Spalte6]])*5</f>
        <v>10</v>
      </c>
      <c r="P88" t="s">
        <v>41</v>
      </c>
      <c r="Q88" t="s">
        <v>34</v>
      </c>
      <c r="R88" t="s">
        <v>78</v>
      </c>
      <c r="S88">
        <f t="shared" si="16"/>
        <v>0</v>
      </c>
      <c r="T88">
        <f t="shared" si="17"/>
        <v>1</v>
      </c>
      <c r="U88">
        <f t="shared" si="18"/>
        <v>0</v>
      </c>
      <c r="V88" s="5">
        <f>SUM(Table1[[#This Row],[Spalte94]:[Spalte92]])*5</f>
        <v>5</v>
      </c>
      <c r="W88" t="s">
        <v>41</v>
      </c>
      <c r="X88" s="5">
        <f t="shared" si="19"/>
        <v>0</v>
      </c>
      <c r="Y88" t="s">
        <v>18</v>
      </c>
      <c r="Z88" s="5">
        <f t="shared" si="20"/>
        <v>0</v>
      </c>
      <c r="AA88" t="s">
        <v>19</v>
      </c>
      <c r="AB88" s="5">
        <f t="shared" si="21"/>
        <v>0</v>
      </c>
      <c r="AC88" t="s">
        <v>27</v>
      </c>
      <c r="AD88" s="5">
        <f t="shared" si="22"/>
        <v>5</v>
      </c>
      <c r="AE88" t="s">
        <v>28</v>
      </c>
      <c r="AF88" s="5">
        <f t="shared" si="23"/>
        <v>0</v>
      </c>
      <c r="AG88" s="1">
        <v>8</v>
      </c>
      <c r="AH88" s="6">
        <f>ABS(8-Table1[[#This Row],[Die 1. Frauen des FCSP landet in der Regionalliga Nord (12er Liga) auf Rang...?]])</f>
        <v>0</v>
      </c>
      <c r="AI88" s="6">
        <v>5</v>
      </c>
      <c r="AJ88" s="1">
        <v>15</v>
      </c>
      <c r="AK88" s="6">
        <f>ABS(16-Table1[[#This Row],[Die U23 des FCSP landet in der Regionalliga Nord (18er Liga) auf Rang....?]])</f>
        <v>1</v>
      </c>
      <c r="AL88" s="6">
        <f>0-Table1[[#This Row],[Spalte17]]</f>
        <v>-1</v>
      </c>
      <c r="AM8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25</v>
      </c>
      <c r="AP88"/>
    </row>
    <row r="89" spans="1:42" x14ac:dyDescent="0.25">
      <c r="A89">
        <v>87</v>
      </c>
      <c r="B89" t="s">
        <v>525</v>
      </c>
      <c r="C89" s="1">
        <v>16</v>
      </c>
      <c r="D89" s="6">
        <f>-18+Table1[[#This Row],[Auf welchem Platz landet der FC St. Pauli in der 1. Bundesliga 2025/26?]]</f>
        <v>-2</v>
      </c>
      <c r="E89" t="s">
        <v>14</v>
      </c>
      <c r="F89" s="5">
        <v>5</v>
      </c>
      <c r="G89" t="s">
        <v>14</v>
      </c>
      <c r="H89" t="s">
        <v>25</v>
      </c>
      <c r="I89" t="s">
        <v>54</v>
      </c>
      <c r="J89" t="s">
        <v>17</v>
      </c>
      <c r="K89">
        <f t="shared" si="12"/>
        <v>1</v>
      </c>
      <c r="L89">
        <f t="shared" si="13"/>
        <v>1</v>
      </c>
      <c r="M89">
        <f t="shared" si="14"/>
        <v>1</v>
      </c>
      <c r="N89">
        <f t="shared" si="15"/>
        <v>0</v>
      </c>
      <c r="O89" s="5">
        <f>SUM(Table1[[#This Row],[Spalte5]:[Spalte6]])*5</f>
        <v>15</v>
      </c>
      <c r="P89" t="s">
        <v>78</v>
      </c>
      <c r="Q89" t="s">
        <v>238</v>
      </c>
      <c r="R89" t="s">
        <v>23</v>
      </c>
      <c r="S89">
        <f t="shared" si="16"/>
        <v>0</v>
      </c>
      <c r="T89">
        <f t="shared" si="17"/>
        <v>1</v>
      </c>
      <c r="U89">
        <f t="shared" si="18"/>
        <v>1</v>
      </c>
      <c r="V89" s="5">
        <f>SUM(Table1[[#This Row],[Spalte94]:[Spalte92]])*5</f>
        <v>10</v>
      </c>
      <c r="W89" t="s">
        <v>58</v>
      </c>
      <c r="X89" s="5">
        <f t="shared" si="19"/>
        <v>0</v>
      </c>
      <c r="Y89" t="s">
        <v>18</v>
      </c>
      <c r="Z89" s="5">
        <f t="shared" si="20"/>
        <v>0</v>
      </c>
      <c r="AA89" t="s">
        <v>139</v>
      </c>
      <c r="AB89" s="5">
        <f t="shared" si="21"/>
        <v>0</v>
      </c>
      <c r="AC89" t="s">
        <v>27</v>
      </c>
      <c r="AD89" s="5">
        <f t="shared" si="22"/>
        <v>5</v>
      </c>
      <c r="AE89" t="s">
        <v>32</v>
      </c>
      <c r="AF89" s="5">
        <f t="shared" si="23"/>
        <v>0</v>
      </c>
      <c r="AG89" s="1">
        <v>9</v>
      </c>
      <c r="AH89" s="6">
        <f>ABS(8-Table1[[#This Row],[Die 1. Frauen des FCSP landet in der Regionalliga Nord (12er Liga) auf Rang...?]])</f>
        <v>1</v>
      </c>
      <c r="AI89" s="6">
        <f>0-Table1[[#This Row],[Spalte16]]</f>
        <v>-1</v>
      </c>
      <c r="AJ89" s="1">
        <v>9</v>
      </c>
      <c r="AK89" s="6">
        <f>ABS(16-Table1[[#This Row],[Die U23 des FCSP landet in der Regionalliga Nord (18er Liga) auf Rang....?]])</f>
        <v>7</v>
      </c>
      <c r="AL89" s="6">
        <f>0-Table1[[#This Row],[Spalte17]]</f>
        <v>-7</v>
      </c>
      <c r="AM8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25</v>
      </c>
      <c r="AP89"/>
    </row>
    <row r="90" spans="1:42" x14ac:dyDescent="0.25">
      <c r="A90">
        <v>88</v>
      </c>
      <c r="B90" t="s">
        <v>114</v>
      </c>
      <c r="C90" s="1">
        <v>15</v>
      </c>
      <c r="D90" s="6">
        <f>-18+Table1[[#This Row],[Auf welchem Platz landet der FC St. Pauli in der 1. Bundesliga 2025/26?]]</f>
        <v>-3</v>
      </c>
      <c r="E90" t="s">
        <v>14</v>
      </c>
      <c r="F90" s="5">
        <v>5</v>
      </c>
      <c r="G90" t="s">
        <v>14</v>
      </c>
      <c r="H90" t="s">
        <v>25</v>
      </c>
      <c r="I90" t="s">
        <v>16</v>
      </c>
      <c r="J90" t="s">
        <v>56</v>
      </c>
      <c r="K90">
        <f t="shared" si="12"/>
        <v>1</v>
      </c>
      <c r="L90">
        <f t="shared" si="13"/>
        <v>1</v>
      </c>
      <c r="M90">
        <f t="shared" si="14"/>
        <v>0</v>
      </c>
      <c r="N90">
        <f t="shared" si="15"/>
        <v>1</v>
      </c>
      <c r="O90" s="5">
        <f>SUM(Table1[[#This Row],[Spalte5]:[Spalte6]])*5</f>
        <v>15</v>
      </c>
      <c r="P90" t="s">
        <v>23</v>
      </c>
      <c r="Q90" t="s">
        <v>78</v>
      </c>
      <c r="R90" t="s">
        <v>15</v>
      </c>
      <c r="S90">
        <f t="shared" si="16"/>
        <v>0</v>
      </c>
      <c r="T90">
        <f t="shared" si="17"/>
        <v>1</v>
      </c>
      <c r="U90">
        <f t="shared" si="18"/>
        <v>0</v>
      </c>
      <c r="V90" s="5">
        <f>SUM(Table1[[#This Row],[Spalte94]:[Spalte92]])*5</f>
        <v>5</v>
      </c>
      <c r="W90" t="s">
        <v>23</v>
      </c>
      <c r="X90" s="5">
        <f t="shared" si="19"/>
        <v>0</v>
      </c>
      <c r="Y90" t="s">
        <v>18</v>
      </c>
      <c r="Z90" s="5">
        <f t="shared" si="20"/>
        <v>0</v>
      </c>
      <c r="AA90" t="s">
        <v>35</v>
      </c>
      <c r="AB90" s="5">
        <f t="shared" si="21"/>
        <v>0</v>
      </c>
      <c r="AC90" t="s">
        <v>20</v>
      </c>
      <c r="AD90" s="5">
        <f t="shared" si="22"/>
        <v>0</v>
      </c>
      <c r="AE90" t="s">
        <v>32</v>
      </c>
      <c r="AF90" s="5">
        <f t="shared" si="23"/>
        <v>0</v>
      </c>
      <c r="AG90" s="1">
        <v>8</v>
      </c>
      <c r="AH90" s="6">
        <f>ABS(8-Table1[[#This Row],[Die 1. Frauen des FCSP landet in der Regionalliga Nord (12er Liga) auf Rang...?]])</f>
        <v>0</v>
      </c>
      <c r="AI90" s="6">
        <v>5</v>
      </c>
      <c r="AJ90" s="1">
        <v>14</v>
      </c>
      <c r="AK90" s="6">
        <f>ABS(16-Table1[[#This Row],[Die U23 des FCSP landet in der Regionalliga Nord (18er Liga) auf Rang....?]])</f>
        <v>2</v>
      </c>
      <c r="AL90" s="6">
        <f>0-Table1[[#This Row],[Spalte17]]</f>
        <v>-2</v>
      </c>
      <c r="AM9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25</v>
      </c>
      <c r="AP90"/>
    </row>
    <row r="91" spans="1:42" x14ac:dyDescent="0.25">
      <c r="A91">
        <v>89</v>
      </c>
      <c r="B91" t="s">
        <v>701</v>
      </c>
      <c r="C91" s="1">
        <v>14</v>
      </c>
      <c r="D91" s="6">
        <f>-18+Table1[[#This Row],[Auf welchem Platz landet der FC St. Pauli in der 1. Bundesliga 2025/26?]]</f>
        <v>-4</v>
      </c>
      <c r="E91" t="s">
        <v>14</v>
      </c>
      <c r="F91" s="5">
        <v>5</v>
      </c>
      <c r="G91" t="s">
        <v>56</v>
      </c>
      <c r="H91" t="s">
        <v>54</v>
      </c>
      <c r="I91" t="s">
        <v>14</v>
      </c>
      <c r="J91" t="s">
        <v>16</v>
      </c>
      <c r="K91">
        <f t="shared" si="12"/>
        <v>1</v>
      </c>
      <c r="L91">
        <f t="shared" si="13"/>
        <v>0</v>
      </c>
      <c r="M91">
        <f t="shared" si="14"/>
        <v>0</v>
      </c>
      <c r="N91">
        <f t="shared" si="15"/>
        <v>1</v>
      </c>
      <c r="O91" s="5">
        <f>SUM(Table1[[#This Row],[Spalte5]:[Spalte6]])*5</f>
        <v>10</v>
      </c>
      <c r="P91" t="s">
        <v>34</v>
      </c>
      <c r="Q91" t="s">
        <v>24</v>
      </c>
      <c r="R91" t="s">
        <v>78</v>
      </c>
      <c r="S91">
        <f t="shared" si="16"/>
        <v>0</v>
      </c>
      <c r="T91">
        <f t="shared" si="17"/>
        <v>1</v>
      </c>
      <c r="U91">
        <f t="shared" si="18"/>
        <v>0</v>
      </c>
      <c r="V91" s="5">
        <f>SUM(Table1[[#This Row],[Spalte94]:[Spalte92]])*5</f>
        <v>5</v>
      </c>
      <c r="W91" t="s">
        <v>34</v>
      </c>
      <c r="X91" s="5">
        <f t="shared" si="19"/>
        <v>0</v>
      </c>
      <c r="Y91" t="s">
        <v>30</v>
      </c>
      <c r="Z91" s="5">
        <f t="shared" si="20"/>
        <v>0</v>
      </c>
      <c r="AA91" t="s">
        <v>35</v>
      </c>
      <c r="AB91" s="5">
        <f t="shared" si="21"/>
        <v>0</v>
      </c>
      <c r="AC91" t="s">
        <v>27</v>
      </c>
      <c r="AD91" s="5">
        <f t="shared" si="22"/>
        <v>5</v>
      </c>
      <c r="AE91" t="s">
        <v>37</v>
      </c>
      <c r="AF91" s="5">
        <f t="shared" si="23"/>
        <v>0</v>
      </c>
      <c r="AG91" s="1">
        <v>8</v>
      </c>
      <c r="AH91" s="6">
        <f>ABS(8-Table1[[#This Row],[Die 1. Frauen des FCSP landet in der Regionalliga Nord (12er Liga) auf Rang...?]])</f>
        <v>0</v>
      </c>
      <c r="AI91" s="6">
        <v>5</v>
      </c>
      <c r="AJ91" s="1">
        <v>15</v>
      </c>
      <c r="AK91" s="6">
        <f>ABS(16-Table1[[#This Row],[Die U23 des FCSP landet in der Regionalliga Nord (18er Liga) auf Rang....?]])</f>
        <v>1</v>
      </c>
      <c r="AL91" s="6">
        <f>0-Table1[[#This Row],[Spalte17]]</f>
        <v>-1</v>
      </c>
      <c r="AM9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25</v>
      </c>
      <c r="AP91"/>
    </row>
    <row r="92" spans="1:42" x14ac:dyDescent="0.25">
      <c r="A92">
        <v>90</v>
      </c>
      <c r="B92" t="s">
        <v>720</v>
      </c>
      <c r="C92" s="1">
        <v>14</v>
      </c>
      <c r="D92" s="6">
        <f>-18+Table1[[#This Row],[Auf welchem Platz landet der FC St. Pauli in der 1. Bundesliga 2025/26?]]</f>
        <v>-4</v>
      </c>
      <c r="E92" t="s">
        <v>14</v>
      </c>
      <c r="F92" s="5">
        <v>5</v>
      </c>
      <c r="G92" t="s">
        <v>14</v>
      </c>
      <c r="H92" t="s">
        <v>16</v>
      </c>
      <c r="I92" t="s">
        <v>54</v>
      </c>
      <c r="J92" t="s">
        <v>25</v>
      </c>
      <c r="K92">
        <f t="shared" si="12"/>
        <v>1</v>
      </c>
      <c r="L92">
        <f t="shared" si="13"/>
        <v>1</v>
      </c>
      <c r="M92">
        <f t="shared" si="14"/>
        <v>0</v>
      </c>
      <c r="N92">
        <f t="shared" si="15"/>
        <v>1</v>
      </c>
      <c r="O92" s="5">
        <f>SUM(Table1[[#This Row],[Spalte5]:[Spalte6]])*5</f>
        <v>15</v>
      </c>
      <c r="P92" t="s">
        <v>34</v>
      </c>
      <c r="Q92" t="s">
        <v>15</v>
      </c>
      <c r="R92" t="s">
        <v>41</v>
      </c>
      <c r="S92">
        <f t="shared" si="16"/>
        <v>0</v>
      </c>
      <c r="T92">
        <f t="shared" si="17"/>
        <v>0</v>
      </c>
      <c r="U92">
        <f t="shared" si="18"/>
        <v>0</v>
      </c>
      <c r="V92" s="5">
        <f>SUM(Table1[[#This Row],[Spalte94]:[Spalte92]])*5</f>
        <v>0</v>
      </c>
      <c r="W92" t="s">
        <v>41</v>
      </c>
      <c r="X92" s="5">
        <f t="shared" si="19"/>
        <v>0</v>
      </c>
      <c r="Y92" t="s">
        <v>46</v>
      </c>
      <c r="Z92" s="5">
        <f t="shared" si="20"/>
        <v>0</v>
      </c>
      <c r="AA92" t="s">
        <v>19</v>
      </c>
      <c r="AB92" s="5">
        <f t="shared" si="21"/>
        <v>0</v>
      </c>
      <c r="AC92" t="s">
        <v>27</v>
      </c>
      <c r="AD92" s="5">
        <f t="shared" si="22"/>
        <v>5</v>
      </c>
      <c r="AE92" t="s">
        <v>28</v>
      </c>
      <c r="AF92" s="5">
        <f t="shared" si="23"/>
        <v>0</v>
      </c>
      <c r="AG92" s="1">
        <v>9</v>
      </c>
      <c r="AH92" s="6">
        <f>ABS(8-Table1[[#This Row],[Die 1. Frauen des FCSP landet in der Regionalliga Nord (12er Liga) auf Rang...?]])</f>
        <v>1</v>
      </c>
      <c r="AI92" s="6">
        <f>0-Table1[[#This Row],[Spalte16]]</f>
        <v>-1</v>
      </c>
      <c r="AJ92" s="1">
        <v>16</v>
      </c>
      <c r="AK92" s="6">
        <f>ABS(16-Table1[[#This Row],[Die U23 des FCSP landet in der Regionalliga Nord (18er Liga) auf Rang....?]])</f>
        <v>0</v>
      </c>
      <c r="AL92" s="6">
        <v>5</v>
      </c>
      <c r="AM9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25</v>
      </c>
      <c r="AP92"/>
    </row>
    <row r="93" spans="1:42" x14ac:dyDescent="0.25">
      <c r="A93">
        <v>91</v>
      </c>
      <c r="B93" t="s">
        <v>131</v>
      </c>
      <c r="C93" s="1">
        <v>11</v>
      </c>
      <c r="D93" s="6">
        <f>-18+Table1[[#This Row],[Auf welchem Platz landet der FC St. Pauli in der 1. Bundesliga 2025/26?]]</f>
        <v>-7</v>
      </c>
      <c r="E93" t="s">
        <v>14</v>
      </c>
      <c r="F93" s="5">
        <v>5</v>
      </c>
      <c r="G93" t="s">
        <v>14</v>
      </c>
      <c r="H93" t="s">
        <v>56</v>
      </c>
      <c r="I93" t="s">
        <v>25</v>
      </c>
      <c r="J93" t="s">
        <v>17</v>
      </c>
      <c r="K93">
        <f t="shared" si="12"/>
        <v>1</v>
      </c>
      <c r="L93">
        <f t="shared" si="13"/>
        <v>1</v>
      </c>
      <c r="M93">
        <f t="shared" si="14"/>
        <v>1</v>
      </c>
      <c r="N93">
        <f t="shared" si="15"/>
        <v>0</v>
      </c>
      <c r="O93" s="5">
        <f>SUM(Table1[[#This Row],[Spalte5]:[Spalte6]])*5</f>
        <v>15</v>
      </c>
      <c r="P93" t="s">
        <v>78</v>
      </c>
      <c r="Q93" t="s">
        <v>15</v>
      </c>
      <c r="R93" t="s">
        <v>34</v>
      </c>
      <c r="S93">
        <f t="shared" si="16"/>
        <v>0</v>
      </c>
      <c r="T93">
        <f t="shared" si="17"/>
        <v>1</v>
      </c>
      <c r="U93">
        <f t="shared" si="18"/>
        <v>0</v>
      </c>
      <c r="V93" s="5">
        <f>SUM(Table1[[#This Row],[Spalte94]:[Spalte92]])*5</f>
        <v>5</v>
      </c>
      <c r="W93" t="s">
        <v>78</v>
      </c>
      <c r="X93" s="5">
        <f t="shared" si="19"/>
        <v>0</v>
      </c>
      <c r="Y93" t="s">
        <v>18</v>
      </c>
      <c r="Z93" s="5">
        <f t="shared" si="20"/>
        <v>0</v>
      </c>
      <c r="AA93" t="s">
        <v>19</v>
      </c>
      <c r="AB93" s="5">
        <f t="shared" si="21"/>
        <v>0</v>
      </c>
      <c r="AC93" t="s">
        <v>27</v>
      </c>
      <c r="AD93" s="5">
        <f t="shared" si="22"/>
        <v>5</v>
      </c>
      <c r="AE93" t="s">
        <v>28</v>
      </c>
      <c r="AF93" s="5">
        <f t="shared" si="23"/>
        <v>0</v>
      </c>
      <c r="AG93" s="1">
        <v>8</v>
      </c>
      <c r="AH93" s="6">
        <f>ABS(8-Table1[[#This Row],[Die 1. Frauen des FCSP landet in der Regionalliga Nord (12er Liga) auf Rang...?]])</f>
        <v>0</v>
      </c>
      <c r="AI93" s="6">
        <v>5</v>
      </c>
      <c r="AJ93" s="1">
        <v>13</v>
      </c>
      <c r="AK93" s="6">
        <f>ABS(16-Table1[[#This Row],[Die U23 des FCSP landet in der Regionalliga Nord (18er Liga) auf Rang....?]])</f>
        <v>3</v>
      </c>
      <c r="AL93" s="6">
        <f>0-Table1[[#This Row],[Spalte17]]</f>
        <v>-3</v>
      </c>
      <c r="AM9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25</v>
      </c>
      <c r="AP93"/>
    </row>
    <row r="94" spans="1:42" x14ac:dyDescent="0.25">
      <c r="A94">
        <v>92</v>
      </c>
      <c r="B94" t="s">
        <v>63</v>
      </c>
      <c r="C94" s="1">
        <v>15</v>
      </c>
      <c r="D94" s="6">
        <f>-18+Table1[[#This Row],[Auf welchem Platz landet der FC St. Pauli in der 1. Bundesliga 2025/26?]]</f>
        <v>-3</v>
      </c>
      <c r="E94" t="s">
        <v>14</v>
      </c>
      <c r="F94" s="5">
        <v>5</v>
      </c>
      <c r="G94" t="s">
        <v>14</v>
      </c>
      <c r="H94" t="s">
        <v>25</v>
      </c>
      <c r="I94" t="s">
        <v>16</v>
      </c>
      <c r="J94" t="s">
        <v>56</v>
      </c>
      <c r="K94">
        <f t="shared" si="12"/>
        <v>1</v>
      </c>
      <c r="L94">
        <f t="shared" si="13"/>
        <v>1</v>
      </c>
      <c r="M94">
        <f t="shared" si="14"/>
        <v>0</v>
      </c>
      <c r="N94">
        <f t="shared" si="15"/>
        <v>1</v>
      </c>
      <c r="O94" s="5">
        <f>SUM(Table1[[#This Row],[Spalte5]:[Spalte6]])*5</f>
        <v>15</v>
      </c>
      <c r="P94" t="s">
        <v>50</v>
      </c>
      <c r="Q94" t="s">
        <v>78</v>
      </c>
      <c r="R94" t="s">
        <v>34</v>
      </c>
      <c r="S94">
        <f t="shared" si="16"/>
        <v>1</v>
      </c>
      <c r="T94">
        <f t="shared" si="17"/>
        <v>1</v>
      </c>
      <c r="U94">
        <f t="shared" si="18"/>
        <v>0</v>
      </c>
      <c r="V94" s="5">
        <f>SUM(Table1[[#This Row],[Spalte94]:[Spalte92]])*5</f>
        <v>10</v>
      </c>
      <c r="W94" t="s">
        <v>34</v>
      </c>
      <c r="X94" s="5">
        <f t="shared" si="19"/>
        <v>0</v>
      </c>
      <c r="Y94" t="s">
        <v>30</v>
      </c>
      <c r="Z94" s="5">
        <f t="shared" si="20"/>
        <v>0</v>
      </c>
      <c r="AA94" t="s">
        <v>19</v>
      </c>
      <c r="AB94" s="5">
        <f t="shared" si="21"/>
        <v>0</v>
      </c>
      <c r="AC94" t="s">
        <v>20</v>
      </c>
      <c r="AD94" s="5">
        <f t="shared" si="22"/>
        <v>0</v>
      </c>
      <c r="AE94" t="s">
        <v>21</v>
      </c>
      <c r="AF94" s="5">
        <f t="shared" si="23"/>
        <v>0</v>
      </c>
      <c r="AG94" s="1">
        <v>10</v>
      </c>
      <c r="AH94" s="6">
        <f>ABS(8-Table1[[#This Row],[Die 1. Frauen des FCSP landet in der Regionalliga Nord (12er Liga) auf Rang...?]])</f>
        <v>2</v>
      </c>
      <c r="AI94" s="6">
        <f>0-Table1[[#This Row],[Spalte16]]</f>
        <v>-2</v>
      </c>
      <c r="AJ94" s="1">
        <v>15</v>
      </c>
      <c r="AK94" s="6">
        <f>ABS(16-Table1[[#This Row],[Die U23 des FCSP landet in der Regionalliga Nord (18er Liga) auf Rang....?]])</f>
        <v>1</v>
      </c>
      <c r="AL94" s="6">
        <f>0-Table1[[#This Row],[Spalte17]]</f>
        <v>-1</v>
      </c>
      <c r="AM9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24</v>
      </c>
      <c r="AP94"/>
    </row>
    <row r="95" spans="1:42" x14ac:dyDescent="0.25">
      <c r="A95">
        <v>93</v>
      </c>
      <c r="B95" t="s">
        <v>307</v>
      </c>
      <c r="C95" s="1">
        <v>13</v>
      </c>
      <c r="D95" s="6">
        <f>-18+Table1[[#This Row],[Auf welchem Platz landet der FC St. Pauli in der 1. Bundesliga 2025/26?]]</f>
        <v>-5</v>
      </c>
      <c r="E95" t="s">
        <v>14</v>
      </c>
      <c r="F95" s="5">
        <v>5</v>
      </c>
      <c r="G95" t="s">
        <v>14</v>
      </c>
      <c r="H95" t="s">
        <v>25</v>
      </c>
      <c r="I95" t="s">
        <v>16</v>
      </c>
      <c r="J95" t="s">
        <v>56</v>
      </c>
      <c r="K95">
        <f t="shared" si="12"/>
        <v>1</v>
      </c>
      <c r="L95">
        <f t="shared" si="13"/>
        <v>1</v>
      </c>
      <c r="M95">
        <f t="shared" si="14"/>
        <v>0</v>
      </c>
      <c r="N95">
        <f t="shared" si="15"/>
        <v>1</v>
      </c>
      <c r="O95" s="5">
        <f>SUM(Table1[[#This Row],[Spalte5]:[Spalte6]])*5</f>
        <v>15</v>
      </c>
      <c r="P95" t="s">
        <v>34</v>
      </c>
      <c r="Q95" t="s">
        <v>78</v>
      </c>
      <c r="R95" t="s">
        <v>23</v>
      </c>
      <c r="S95">
        <f t="shared" si="16"/>
        <v>0</v>
      </c>
      <c r="T95">
        <f t="shared" si="17"/>
        <v>1</v>
      </c>
      <c r="U95">
        <f t="shared" si="18"/>
        <v>0</v>
      </c>
      <c r="V95" s="5">
        <f>SUM(Table1[[#This Row],[Spalte94]:[Spalte92]])*5</f>
        <v>5</v>
      </c>
      <c r="W95" t="s">
        <v>23</v>
      </c>
      <c r="X95" s="5">
        <f t="shared" si="19"/>
        <v>0</v>
      </c>
      <c r="Y95" t="s">
        <v>18</v>
      </c>
      <c r="Z95" s="5">
        <f t="shared" si="20"/>
        <v>0</v>
      </c>
      <c r="AA95" t="s">
        <v>19</v>
      </c>
      <c r="AB95" s="5">
        <f t="shared" si="21"/>
        <v>0</v>
      </c>
      <c r="AC95" t="s">
        <v>20</v>
      </c>
      <c r="AD95" s="5">
        <f t="shared" si="22"/>
        <v>0</v>
      </c>
      <c r="AE95" t="s">
        <v>32</v>
      </c>
      <c r="AF95" s="5">
        <f t="shared" si="23"/>
        <v>0</v>
      </c>
      <c r="AG95" s="1">
        <v>8</v>
      </c>
      <c r="AH95" s="6">
        <f>ABS(8-Table1[[#This Row],[Die 1. Frauen des FCSP landet in der Regionalliga Nord (12er Liga) auf Rang...?]])</f>
        <v>0</v>
      </c>
      <c r="AI95" s="6">
        <v>5</v>
      </c>
      <c r="AJ95" s="1">
        <v>15</v>
      </c>
      <c r="AK95" s="6">
        <f>ABS(16-Table1[[#This Row],[Die U23 des FCSP landet in der Regionalliga Nord (18er Liga) auf Rang....?]])</f>
        <v>1</v>
      </c>
      <c r="AL95" s="6">
        <f>0-Table1[[#This Row],[Spalte17]]</f>
        <v>-1</v>
      </c>
      <c r="AM9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24</v>
      </c>
      <c r="AP95"/>
    </row>
    <row r="96" spans="1:42" x14ac:dyDescent="0.25">
      <c r="A96">
        <v>94</v>
      </c>
      <c r="B96" t="s">
        <v>506</v>
      </c>
      <c r="C96" s="1">
        <v>14</v>
      </c>
      <c r="D96" s="6">
        <f>-18+Table1[[#This Row],[Auf welchem Platz landet der FC St. Pauli in der 1. Bundesliga 2025/26?]]</f>
        <v>-4</v>
      </c>
      <c r="E96" t="s">
        <v>14</v>
      </c>
      <c r="F96" s="5">
        <v>5</v>
      </c>
      <c r="G96" t="s">
        <v>14</v>
      </c>
      <c r="H96" t="s">
        <v>54</v>
      </c>
      <c r="I96" t="s">
        <v>25</v>
      </c>
      <c r="J96" t="s">
        <v>56</v>
      </c>
      <c r="K96">
        <f t="shared" si="12"/>
        <v>1</v>
      </c>
      <c r="L96">
        <f t="shared" si="13"/>
        <v>1</v>
      </c>
      <c r="M96">
        <f t="shared" si="14"/>
        <v>0</v>
      </c>
      <c r="N96">
        <f t="shared" si="15"/>
        <v>0</v>
      </c>
      <c r="O96" s="5">
        <f>SUM(Table1[[#This Row],[Spalte5]:[Spalte6]])*5</f>
        <v>10</v>
      </c>
      <c r="P96" t="s">
        <v>34</v>
      </c>
      <c r="Q96" t="s">
        <v>78</v>
      </c>
      <c r="R96" t="s">
        <v>23</v>
      </c>
      <c r="S96">
        <f t="shared" si="16"/>
        <v>0</v>
      </c>
      <c r="T96">
        <f t="shared" si="17"/>
        <v>1</v>
      </c>
      <c r="U96">
        <f t="shared" si="18"/>
        <v>0</v>
      </c>
      <c r="V96" s="5">
        <f>SUM(Table1[[#This Row],[Spalte94]:[Spalte92]])*5</f>
        <v>5</v>
      </c>
      <c r="W96" t="s">
        <v>23</v>
      </c>
      <c r="X96" s="5">
        <f t="shared" si="19"/>
        <v>0</v>
      </c>
      <c r="Y96" t="s">
        <v>18</v>
      </c>
      <c r="Z96" s="5">
        <f t="shared" si="20"/>
        <v>0</v>
      </c>
      <c r="AA96" t="s">
        <v>19</v>
      </c>
      <c r="AB96" s="5">
        <f t="shared" si="21"/>
        <v>0</v>
      </c>
      <c r="AC96" t="s">
        <v>27</v>
      </c>
      <c r="AD96" s="5">
        <f t="shared" si="22"/>
        <v>5</v>
      </c>
      <c r="AE96" t="s">
        <v>28</v>
      </c>
      <c r="AF96" s="5">
        <f t="shared" si="23"/>
        <v>0</v>
      </c>
      <c r="AG96" s="1">
        <v>8</v>
      </c>
      <c r="AH96" s="6">
        <f>ABS(8-Table1[[#This Row],[Die 1. Frauen des FCSP landet in der Regionalliga Nord (12er Liga) auf Rang...?]])</f>
        <v>0</v>
      </c>
      <c r="AI96" s="6">
        <v>5</v>
      </c>
      <c r="AJ96" s="1">
        <v>14</v>
      </c>
      <c r="AK96" s="6">
        <f>ABS(16-Table1[[#This Row],[Die U23 des FCSP landet in der Regionalliga Nord (18er Liga) auf Rang....?]])</f>
        <v>2</v>
      </c>
      <c r="AL96" s="6">
        <f>0-Table1[[#This Row],[Spalte17]]</f>
        <v>-2</v>
      </c>
      <c r="AM9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24</v>
      </c>
      <c r="AP96"/>
    </row>
    <row r="97" spans="1:42" x14ac:dyDescent="0.25">
      <c r="A97">
        <v>95</v>
      </c>
      <c r="B97" t="s">
        <v>852</v>
      </c>
      <c r="C97" s="1">
        <v>15</v>
      </c>
      <c r="D97" s="6">
        <f>-18+Table1[[#This Row],[Auf welchem Platz landet der FC St. Pauli in der 1. Bundesliga 2025/26?]]</f>
        <v>-3</v>
      </c>
      <c r="E97" t="s">
        <v>14</v>
      </c>
      <c r="F97" s="5">
        <v>5</v>
      </c>
      <c r="G97" t="s">
        <v>14</v>
      </c>
      <c r="H97" t="s">
        <v>25</v>
      </c>
      <c r="I97" t="s">
        <v>15</v>
      </c>
      <c r="J97" t="s">
        <v>56</v>
      </c>
      <c r="K97">
        <f t="shared" si="12"/>
        <v>1</v>
      </c>
      <c r="L97">
        <f t="shared" si="13"/>
        <v>1</v>
      </c>
      <c r="M97">
        <f t="shared" si="14"/>
        <v>0</v>
      </c>
      <c r="N97">
        <f t="shared" si="15"/>
        <v>0</v>
      </c>
      <c r="O97" s="5">
        <f>SUM(Table1[[#This Row],[Spalte5]:[Spalte6]])*5</f>
        <v>10</v>
      </c>
      <c r="P97" t="s">
        <v>24</v>
      </c>
      <c r="Q97" t="s">
        <v>78</v>
      </c>
      <c r="R97" t="s">
        <v>34</v>
      </c>
      <c r="S97">
        <f t="shared" si="16"/>
        <v>0</v>
      </c>
      <c r="T97">
        <f t="shared" si="17"/>
        <v>1</v>
      </c>
      <c r="U97">
        <f t="shared" si="18"/>
        <v>0</v>
      </c>
      <c r="V97" s="5">
        <f>SUM(Table1[[#This Row],[Spalte94]:[Spalte92]])*5</f>
        <v>5</v>
      </c>
      <c r="W97" t="s">
        <v>58</v>
      </c>
      <c r="X97" s="5">
        <f t="shared" si="19"/>
        <v>0</v>
      </c>
      <c r="Y97" t="s">
        <v>44</v>
      </c>
      <c r="Z97" s="5">
        <f t="shared" si="20"/>
        <v>5</v>
      </c>
      <c r="AA97" t="s">
        <v>19</v>
      </c>
      <c r="AB97" s="5">
        <f t="shared" si="21"/>
        <v>0</v>
      </c>
      <c r="AC97" t="s">
        <v>27</v>
      </c>
      <c r="AD97" s="5">
        <f t="shared" si="22"/>
        <v>5</v>
      </c>
      <c r="AE97" t="s">
        <v>32</v>
      </c>
      <c r="AF97" s="5">
        <f t="shared" si="23"/>
        <v>0</v>
      </c>
      <c r="AG97" s="1">
        <v>7</v>
      </c>
      <c r="AH97" s="6">
        <f>ABS(8-Table1[[#This Row],[Die 1. Frauen des FCSP landet in der Regionalliga Nord (12er Liga) auf Rang...?]])</f>
        <v>1</v>
      </c>
      <c r="AI97" s="6">
        <f>0-Table1[[#This Row],[Spalte16]]</f>
        <v>-1</v>
      </c>
      <c r="AJ97" s="1">
        <v>14</v>
      </c>
      <c r="AK97" s="6">
        <f>ABS(16-Table1[[#This Row],[Die U23 des FCSP landet in der Regionalliga Nord (18er Liga) auf Rang....?]])</f>
        <v>2</v>
      </c>
      <c r="AL97" s="6">
        <f>0-Table1[[#This Row],[Spalte17]]</f>
        <v>-2</v>
      </c>
      <c r="AM9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24</v>
      </c>
      <c r="AP97"/>
    </row>
    <row r="98" spans="1:42" x14ac:dyDescent="0.25">
      <c r="A98">
        <v>96</v>
      </c>
      <c r="B98" t="s">
        <v>409</v>
      </c>
      <c r="C98" s="1">
        <v>14</v>
      </c>
      <c r="D98" s="6">
        <f>-18+Table1[[#This Row],[Auf welchem Platz landet der FC St. Pauli in der 1. Bundesliga 2025/26?]]</f>
        <v>-4</v>
      </c>
      <c r="E98" t="s">
        <v>14</v>
      </c>
      <c r="F98" s="5">
        <v>5</v>
      </c>
      <c r="G98" t="s">
        <v>14</v>
      </c>
      <c r="H98" t="s">
        <v>25</v>
      </c>
      <c r="I98" t="s">
        <v>17</v>
      </c>
      <c r="J98" t="s">
        <v>16</v>
      </c>
      <c r="K98">
        <f t="shared" si="12"/>
        <v>1</v>
      </c>
      <c r="L98">
        <f t="shared" si="13"/>
        <v>1</v>
      </c>
      <c r="M98">
        <f t="shared" si="14"/>
        <v>1</v>
      </c>
      <c r="N98">
        <f t="shared" si="15"/>
        <v>1</v>
      </c>
      <c r="O98" s="5">
        <f>SUM(Table1[[#This Row],[Spalte5]:[Spalte6]])*5</f>
        <v>20</v>
      </c>
      <c r="P98" t="s">
        <v>34</v>
      </c>
      <c r="Q98" t="s">
        <v>78</v>
      </c>
      <c r="R98" t="s">
        <v>23</v>
      </c>
      <c r="S98">
        <f t="shared" si="16"/>
        <v>0</v>
      </c>
      <c r="T98">
        <f t="shared" si="17"/>
        <v>1</v>
      </c>
      <c r="U98">
        <f t="shared" si="18"/>
        <v>0</v>
      </c>
      <c r="V98" s="5">
        <f>SUM(Table1[[#This Row],[Spalte94]:[Spalte92]])*5</f>
        <v>5</v>
      </c>
      <c r="W98" t="s">
        <v>34</v>
      </c>
      <c r="X98" s="5">
        <f t="shared" si="19"/>
        <v>0</v>
      </c>
      <c r="Y98" t="s">
        <v>18</v>
      </c>
      <c r="Z98" s="5">
        <f t="shared" si="20"/>
        <v>0</v>
      </c>
      <c r="AA98" t="s">
        <v>19</v>
      </c>
      <c r="AB98" s="5">
        <f t="shared" si="21"/>
        <v>0</v>
      </c>
      <c r="AC98" t="s">
        <v>27</v>
      </c>
      <c r="AD98" s="5">
        <f t="shared" si="22"/>
        <v>5</v>
      </c>
      <c r="AE98" t="s">
        <v>28</v>
      </c>
      <c r="AF98" s="5">
        <f t="shared" si="23"/>
        <v>0</v>
      </c>
      <c r="AG98" s="1">
        <v>3</v>
      </c>
      <c r="AH98" s="6">
        <f>ABS(8-Table1[[#This Row],[Die 1. Frauen des FCSP landet in der Regionalliga Nord (12er Liga) auf Rang...?]])</f>
        <v>5</v>
      </c>
      <c r="AI98" s="6">
        <f>0-Table1[[#This Row],[Spalte16]]</f>
        <v>-5</v>
      </c>
      <c r="AJ98" s="1">
        <v>14</v>
      </c>
      <c r="AK98" s="6">
        <f>ABS(16-Table1[[#This Row],[Die U23 des FCSP landet in der Regionalliga Nord (18er Liga) auf Rang....?]])</f>
        <v>2</v>
      </c>
      <c r="AL98" s="6">
        <f>0-Table1[[#This Row],[Spalte17]]</f>
        <v>-2</v>
      </c>
      <c r="AM9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24</v>
      </c>
      <c r="AP98"/>
    </row>
    <row r="99" spans="1:42" x14ac:dyDescent="0.25">
      <c r="A99">
        <v>97</v>
      </c>
      <c r="B99" t="s">
        <v>208</v>
      </c>
      <c r="C99" s="1">
        <v>13</v>
      </c>
      <c r="D99" s="6">
        <f>-18+Table1[[#This Row],[Auf welchem Platz landet der FC St. Pauli in der 1. Bundesliga 2025/26?]]</f>
        <v>-5</v>
      </c>
      <c r="E99" t="s">
        <v>14</v>
      </c>
      <c r="F99" s="5">
        <v>5</v>
      </c>
      <c r="G99" t="s">
        <v>14</v>
      </c>
      <c r="H99" t="s">
        <v>56</v>
      </c>
      <c r="I99" t="s">
        <v>25</v>
      </c>
      <c r="J99" t="s">
        <v>17</v>
      </c>
      <c r="K99">
        <f t="shared" si="12"/>
        <v>1</v>
      </c>
      <c r="L99">
        <f t="shared" si="13"/>
        <v>1</v>
      </c>
      <c r="M99">
        <f t="shared" si="14"/>
        <v>1</v>
      </c>
      <c r="N99">
        <f t="shared" si="15"/>
        <v>0</v>
      </c>
      <c r="O99" s="5">
        <f>SUM(Table1[[#This Row],[Spalte5]:[Spalte6]])*5</f>
        <v>15</v>
      </c>
      <c r="P99" t="s">
        <v>23</v>
      </c>
      <c r="Q99" t="s">
        <v>78</v>
      </c>
      <c r="R99" t="s">
        <v>34</v>
      </c>
      <c r="S99">
        <f t="shared" si="16"/>
        <v>0</v>
      </c>
      <c r="T99">
        <f t="shared" si="17"/>
        <v>1</v>
      </c>
      <c r="U99">
        <f t="shared" si="18"/>
        <v>0</v>
      </c>
      <c r="V99" s="5">
        <f>SUM(Table1[[#This Row],[Spalte94]:[Spalte92]])*5</f>
        <v>5</v>
      </c>
      <c r="W99" t="s">
        <v>34</v>
      </c>
      <c r="X99" s="5">
        <f t="shared" si="19"/>
        <v>0</v>
      </c>
      <c r="Y99" t="s">
        <v>18</v>
      </c>
      <c r="Z99" s="5">
        <f t="shared" si="20"/>
        <v>0</v>
      </c>
      <c r="AA99" t="s">
        <v>19</v>
      </c>
      <c r="AB99" s="5">
        <f t="shared" si="21"/>
        <v>0</v>
      </c>
      <c r="AC99" t="s">
        <v>20</v>
      </c>
      <c r="AD99" s="5">
        <f t="shared" si="22"/>
        <v>0</v>
      </c>
      <c r="AE99" t="s">
        <v>28</v>
      </c>
      <c r="AF99" s="5">
        <f t="shared" si="23"/>
        <v>0</v>
      </c>
      <c r="AG99" s="1">
        <v>9</v>
      </c>
      <c r="AH99" s="6">
        <f>ABS(8-Table1[[#This Row],[Die 1. Frauen des FCSP landet in der Regionalliga Nord (12er Liga) auf Rang...?]])</f>
        <v>1</v>
      </c>
      <c r="AI99" s="6">
        <f>0-Table1[[#This Row],[Spalte16]]</f>
        <v>-1</v>
      </c>
      <c r="AJ99" s="1">
        <v>16</v>
      </c>
      <c r="AK99" s="6">
        <f>ABS(16-Table1[[#This Row],[Die U23 des FCSP landet in der Regionalliga Nord (18er Liga) auf Rang....?]])</f>
        <v>0</v>
      </c>
      <c r="AL99" s="6">
        <v>5</v>
      </c>
      <c r="AM9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24</v>
      </c>
      <c r="AP99"/>
    </row>
    <row r="100" spans="1:42" x14ac:dyDescent="0.25">
      <c r="A100">
        <v>98</v>
      </c>
      <c r="B100" t="s">
        <v>683</v>
      </c>
      <c r="C100" s="1">
        <v>15</v>
      </c>
      <c r="D100" s="6">
        <f>-18+Table1[[#This Row],[Auf welchem Platz landet der FC St. Pauli in der 1. Bundesliga 2025/26?]]</f>
        <v>-3</v>
      </c>
      <c r="E100" t="s">
        <v>14</v>
      </c>
      <c r="F100" s="5">
        <v>5</v>
      </c>
      <c r="G100" t="s">
        <v>14</v>
      </c>
      <c r="H100" t="s">
        <v>54</v>
      </c>
      <c r="I100" t="s">
        <v>17</v>
      </c>
      <c r="J100" t="s">
        <v>25</v>
      </c>
      <c r="K100">
        <f t="shared" si="12"/>
        <v>1</v>
      </c>
      <c r="L100">
        <f t="shared" si="13"/>
        <v>1</v>
      </c>
      <c r="M100">
        <f t="shared" si="14"/>
        <v>1</v>
      </c>
      <c r="N100">
        <f t="shared" si="15"/>
        <v>0</v>
      </c>
      <c r="O100" s="5">
        <f>SUM(Table1[[#This Row],[Spalte5]:[Spalte6]])*5</f>
        <v>15</v>
      </c>
      <c r="P100" t="s">
        <v>34</v>
      </c>
      <c r="Q100" t="s">
        <v>78</v>
      </c>
      <c r="R100" t="s">
        <v>133</v>
      </c>
      <c r="S100">
        <f t="shared" si="16"/>
        <v>0</v>
      </c>
      <c r="T100">
        <f t="shared" si="17"/>
        <v>1</v>
      </c>
      <c r="U100">
        <f t="shared" si="18"/>
        <v>0</v>
      </c>
      <c r="V100" s="5">
        <f>SUM(Table1[[#This Row],[Spalte94]:[Spalte92]])*5</f>
        <v>5</v>
      </c>
      <c r="W100" t="s">
        <v>23</v>
      </c>
      <c r="X100" s="5">
        <f t="shared" si="19"/>
        <v>0</v>
      </c>
      <c r="Y100" t="s">
        <v>48</v>
      </c>
      <c r="Z100" s="5">
        <f t="shared" si="20"/>
        <v>0</v>
      </c>
      <c r="AA100" t="s">
        <v>35</v>
      </c>
      <c r="AB100" s="5">
        <f t="shared" si="21"/>
        <v>0</v>
      </c>
      <c r="AC100" t="s">
        <v>27</v>
      </c>
      <c r="AD100" s="5">
        <f t="shared" si="22"/>
        <v>5</v>
      </c>
      <c r="AE100" t="s">
        <v>28</v>
      </c>
      <c r="AF100" s="5">
        <f t="shared" si="23"/>
        <v>0</v>
      </c>
      <c r="AG100" s="1">
        <v>10</v>
      </c>
      <c r="AH100" s="6">
        <f>ABS(8-Table1[[#This Row],[Die 1. Frauen des FCSP landet in der Regionalliga Nord (12er Liga) auf Rang...?]])</f>
        <v>2</v>
      </c>
      <c r="AI100" s="6">
        <f>0-Table1[[#This Row],[Spalte16]]</f>
        <v>-2</v>
      </c>
      <c r="AJ100" s="1">
        <v>17</v>
      </c>
      <c r="AK100" s="6">
        <f>ABS(16-Table1[[#This Row],[Die U23 des FCSP landet in der Regionalliga Nord (18er Liga) auf Rang....?]])</f>
        <v>1</v>
      </c>
      <c r="AL100" s="6">
        <f>0-Table1[[#This Row],[Spalte17]]</f>
        <v>-1</v>
      </c>
      <c r="AM10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24</v>
      </c>
      <c r="AP100"/>
    </row>
    <row r="101" spans="1:42" x14ac:dyDescent="0.25">
      <c r="A101">
        <v>99</v>
      </c>
      <c r="B101" t="s">
        <v>580</v>
      </c>
      <c r="C101" s="1">
        <v>14</v>
      </c>
      <c r="D101" s="6">
        <f>-18+Table1[[#This Row],[Auf welchem Platz landet der FC St. Pauli in der 1. Bundesliga 2025/26?]]</f>
        <v>-4</v>
      </c>
      <c r="E101" t="s">
        <v>14</v>
      </c>
      <c r="F101" s="5">
        <v>5</v>
      </c>
      <c r="G101" t="s">
        <v>14</v>
      </c>
      <c r="H101" t="s">
        <v>56</v>
      </c>
      <c r="I101" t="s">
        <v>43</v>
      </c>
      <c r="J101" t="s">
        <v>16</v>
      </c>
      <c r="K101">
        <f t="shared" si="12"/>
        <v>1</v>
      </c>
      <c r="L101">
        <f t="shared" si="13"/>
        <v>0</v>
      </c>
      <c r="M101">
        <f t="shared" si="14"/>
        <v>0</v>
      </c>
      <c r="N101">
        <f t="shared" si="15"/>
        <v>1</v>
      </c>
      <c r="O101" s="5">
        <f>SUM(Table1[[#This Row],[Spalte5]:[Spalte6]])*5</f>
        <v>10</v>
      </c>
      <c r="P101" t="s">
        <v>34</v>
      </c>
      <c r="Q101" t="s">
        <v>78</v>
      </c>
      <c r="R101" t="s">
        <v>58</v>
      </c>
      <c r="S101">
        <f t="shared" si="16"/>
        <v>0</v>
      </c>
      <c r="T101">
        <f t="shared" si="17"/>
        <v>1</v>
      </c>
      <c r="U101">
        <f t="shared" si="18"/>
        <v>0</v>
      </c>
      <c r="V101" s="5">
        <f>SUM(Table1[[#This Row],[Spalte94]:[Spalte92]])*5</f>
        <v>5</v>
      </c>
      <c r="W101" t="s">
        <v>34</v>
      </c>
      <c r="X101" s="5">
        <f t="shared" si="19"/>
        <v>0</v>
      </c>
      <c r="Y101" t="s">
        <v>18</v>
      </c>
      <c r="Z101" s="5">
        <f t="shared" si="20"/>
        <v>0</v>
      </c>
      <c r="AA101" t="s">
        <v>35</v>
      </c>
      <c r="AB101" s="5">
        <f t="shared" si="21"/>
        <v>0</v>
      </c>
      <c r="AC101" t="s">
        <v>27</v>
      </c>
      <c r="AD101" s="5">
        <f t="shared" si="22"/>
        <v>5</v>
      </c>
      <c r="AE101" t="s">
        <v>28</v>
      </c>
      <c r="AF101" s="5">
        <f t="shared" si="23"/>
        <v>0</v>
      </c>
      <c r="AG101" s="1">
        <v>8</v>
      </c>
      <c r="AH101" s="6">
        <f>ABS(8-Table1[[#This Row],[Die 1. Frauen des FCSP landet in der Regionalliga Nord (12er Liga) auf Rang...?]])</f>
        <v>0</v>
      </c>
      <c r="AI101" s="6">
        <v>5</v>
      </c>
      <c r="AJ101" s="1">
        <v>14</v>
      </c>
      <c r="AK101" s="6">
        <f>ABS(16-Table1[[#This Row],[Die U23 des FCSP landet in der Regionalliga Nord (18er Liga) auf Rang....?]])</f>
        <v>2</v>
      </c>
      <c r="AL101" s="6">
        <f>0-Table1[[#This Row],[Spalte17]]</f>
        <v>-2</v>
      </c>
      <c r="AM10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24</v>
      </c>
      <c r="AP101"/>
    </row>
    <row r="102" spans="1:42" x14ac:dyDescent="0.25">
      <c r="A102">
        <v>100</v>
      </c>
      <c r="B102" t="s">
        <v>575</v>
      </c>
      <c r="C102" s="1">
        <v>15</v>
      </c>
      <c r="D102" s="6">
        <f>-18+Table1[[#This Row],[Auf welchem Platz landet der FC St. Pauli in der 1. Bundesliga 2025/26?]]</f>
        <v>-3</v>
      </c>
      <c r="E102" t="s">
        <v>14</v>
      </c>
      <c r="F102" s="5">
        <v>5</v>
      </c>
      <c r="G102" t="s">
        <v>14</v>
      </c>
      <c r="H102" t="s">
        <v>54</v>
      </c>
      <c r="I102" t="s">
        <v>56</v>
      </c>
      <c r="J102" t="s">
        <v>25</v>
      </c>
      <c r="K102">
        <f t="shared" si="12"/>
        <v>1</v>
      </c>
      <c r="L102">
        <f t="shared" si="13"/>
        <v>1</v>
      </c>
      <c r="M102">
        <f t="shared" si="14"/>
        <v>0</v>
      </c>
      <c r="N102">
        <f t="shared" si="15"/>
        <v>0</v>
      </c>
      <c r="O102" s="5">
        <f>SUM(Table1[[#This Row],[Spalte5]:[Spalte6]])*5</f>
        <v>10</v>
      </c>
      <c r="P102" t="s">
        <v>34</v>
      </c>
      <c r="Q102" t="s">
        <v>41</v>
      </c>
      <c r="R102" t="s">
        <v>78</v>
      </c>
      <c r="S102">
        <f t="shared" si="16"/>
        <v>0</v>
      </c>
      <c r="T102">
        <f t="shared" si="17"/>
        <v>1</v>
      </c>
      <c r="U102">
        <f t="shared" si="18"/>
        <v>0</v>
      </c>
      <c r="V102" s="5">
        <f>SUM(Table1[[#This Row],[Spalte94]:[Spalte92]])*5</f>
        <v>5</v>
      </c>
      <c r="W102" t="s">
        <v>41</v>
      </c>
      <c r="X102" s="5">
        <f t="shared" si="19"/>
        <v>0</v>
      </c>
      <c r="Y102" t="s">
        <v>18</v>
      </c>
      <c r="Z102" s="5">
        <f t="shared" si="20"/>
        <v>0</v>
      </c>
      <c r="AA102" t="s">
        <v>35</v>
      </c>
      <c r="AB102" s="5">
        <f t="shared" si="21"/>
        <v>0</v>
      </c>
      <c r="AC102" t="s">
        <v>27</v>
      </c>
      <c r="AD102" s="5">
        <f t="shared" si="22"/>
        <v>5</v>
      </c>
      <c r="AE102" t="s">
        <v>28</v>
      </c>
      <c r="AF102" s="5">
        <f t="shared" si="23"/>
        <v>0</v>
      </c>
      <c r="AG102" s="1">
        <v>8</v>
      </c>
      <c r="AH102" s="6">
        <f>ABS(8-Table1[[#This Row],[Die 1. Frauen des FCSP landet in der Regionalliga Nord (12er Liga) auf Rang...?]])</f>
        <v>0</v>
      </c>
      <c r="AI102" s="6">
        <v>5</v>
      </c>
      <c r="AJ102" s="1">
        <v>13</v>
      </c>
      <c r="AK102" s="6">
        <f>ABS(16-Table1[[#This Row],[Die U23 des FCSP landet in der Regionalliga Nord (18er Liga) auf Rang....?]])</f>
        <v>3</v>
      </c>
      <c r="AL102" s="6">
        <f>0-Table1[[#This Row],[Spalte17]]</f>
        <v>-3</v>
      </c>
      <c r="AM10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24</v>
      </c>
      <c r="AP102"/>
    </row>
    <row r="103" spans="1:42" x14ac:dyDescent="0.25">
      <c r="A103">
        <v>101</v>
      </c>
      <c r="B103" t="s">
        <v>639</v>
      </c>
      <c r="C103" s="1">
        <v>14</v>
      </c>
      <c r="D103" s="6">
        <f>-18+Table1[[#This Row],[Auf welchem Platz landet der FC St. Pauli in der 1. Bundesliga 2025/26?]]</f>
        <v>-4</v>
      </c>
      <c r="E103" t="s">
        <v>14</v>
      </c>
      <c r="F103" s="5">
        <v>5</v>
      </c>
      <c r="G103" t="s">
        <v>14</v>
      </c>
      <c r="H103" t="s">
        <v>56</v>
      </c>
      <c r="I103" t="s">
        <v>25</v>
      </c>
      <c r="J103" t="s">
        <v>17</v>
      </c>
      <c r="K103">
        <f t="shared" si="12"/>
        <v>1</v>
      </c>
      <c r="L103">
        <f t="shared" si="13"/>
        <v>1</v>
      </c>
      <c r="M103">
        <f t="shared" si="14"/>
        <v>1</v>
      </c>
      <c r="N103">
        <f t="shared" si="15"/>
        <v>0</v>
      </c>
      <c r="O103" s="5">
        <f>SUM(Table1[[#This Row],[Spalte5]:[Spalte6]])*5</f>
        <v>15</v>
      </c>
      <c r="P103" t="s">
        <v>78</v>
      </c>
      <c r="Q103" t="s">
        <v>34</v>
      </c>
      <c r="R103" t="s">
        <v>15</v>
      </c>
      <c r="S103">
        <f t="shared" si="16"/>
        <v>0</v>
      </c>
      <c r="T103">
        <f t="shared" si="17"/>
        <v>1</v>
      </c>
      <c r="U103">
        <f t="shared" si="18"/>
        <v>0</v>
      </c>
      <c r="V103" s="5">
        <f>SUM(Table1[[#This Row],[Spalte94]:[Spalte92]])*5</f>
        <v>5</v>
      </c>
      <c r="W103" t="s">
        <v>34</v>
      </c>
      <c r="X103" s="5">
        <f t="shared" si="19"/>
        <v>0</v>
      </c>
      <c r="Y103" t="s">
        <v>18</v>
      </c>
      <c r="Z103" s="5">
        <f t="shared" si="20"/>
        <v>0</v>
      </c>
      <c r="AA103" t="s">
        <v>19</v>
      </c>
      <c r="AB103" s="5">
        <f t="shared" si="21"/>
        <v>0</v>
      </c>
      <c r="AC103" t="s">
        <v>20</v>
      </c>
      <c r="AD103" s="5">
        <f t="shared" si="22"/>
        <v>0</v>
      </c>
      <c r="AE103" t="s">
        <v>32</v>
      </c>
      <c r="AF103" s="5">
        <f t="shared" si="23"/>
        <v>0</v>
      </c>
      <c r="AG103" s="1">
        <v>6</v>
      </c>
      <c r="AH103" s="6">
        <f>ABS(8-Table1[[#This Row],[Die 1. Frauen des FCSP landet in der Regionalliga Nord (12er Liga) auf Rang...?]])</f>
        <v>2</v>
      </c>
      <c r="AI103" s="6">
        <f>0-Table1[[#This Row],[Spalte16]]</f>
        <v>-2</v>
      </c>
      <c r="AJ103" s="1">
        <v>16</v>
      </c>
      <c r="AK103" s="6">
        <f>ABS(16-Table1[[#This Row],[Die U23 des FCSP landet in der Regionalliga Nord (18er Liga) auf Rang....?]])</f>
        <v>0</v>
      </c>
      <c r="AL103" s="6">
        <v>5</v>
      </c>
      <c r="AM10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24</v>
      </c>
      <c r="AP103"/>
    </row>
    <row r="104" spans="1:42" x14ac:dyDescent="0.25">
      <c r="A104">
        <v>102</v>
      </c>
      <c r="B104" t="s">
        <v>859</v>
      </c>
      <c r="C104" s="1">
        <v>14</v>
      </c>
      <c r="D104" s="6">
        <f>-18+Table1[[#This Row],[Auf welchem Platz landet der FC St. Pauli in der 1. Bundesliga 2025/26?]]</f>
        <v>-4</v>
      </c>
      <c r="E104" t="s">
        <v>14</v>
      </c>
      <c r="F104" s="5">
        <v>5</v>
      </c>
      <c r="G104" t="s">
        <v>14</v>
      </c>
      <c r="H104" t="s">
        <v>16</v>
      </c>
      <c r="I104" t="s">
        <v>17</v>
      </c>
      <c r="J104" t="s">
        <v>25</v>
      </c>
      <c r="K104">
        <f t="shared" si="12"/>
        <v>1</v>
      </c>
      <c r="L104">
        <f t="shared" si="13"/>
        <v>1</v>
      </c>
      <c r="M104">
        <f t="shared" si="14"/>
        <v>1</v>
      </c>
      <c r="N104">
        <f t="shared" si="15"/>
        <v>1</v>
      </c>
      <c r="O104" s="5">
        <f>SUM(Table1[[#This Row],[Spalte5]:[Spalte6]])*5</f>
        <v>20</v>
      </c>
      <c r="P104" t="s">
        <v>24</v>
      </c>
      <c r="Q104" t="s">
        <v>34</v>
      </c>
      <c r="R104" t="s">
        <v>78</v>
      </c>
      <c r="S104">
        <f t="shared" si="16"/>
        <v>0</v>
      </c>
      <c r="T104">
        <f t="shared" si="17"/>
        <v>1</v>
      </c>
      <c r="U104">
        <f t="shared" si="18"/>
        <v>0</v>
      </c>
      <c r="V104" s="5">
        <f>SUM(Table1[[#This Row],[Spalte94]:[Spalte92]])*5</f>
        <v>5</v>
      </c>
      <c r="W104" t="s">
        <v>34</v>
      </c>
      <c r="X104" s="5">
        <f t="shared" si="19"/>
        <v>0</v>
      </c>
      <c r="Y104" t="s">
        <v>18</v>
      </c>
      <c r="Z104" s="5">
        <f t="shared" si="20"/>
        <v>0</v>
      </c>
      <c r="AA104" t="s">
        <v>19</v>
      </c>
      <c r="AB104" s="5">
        <f t="shared" si="21"/>
        <v>0</v>
      </c>
      <c r="AC104" t="s">
        <v>27</v>
      </c>
      <c r="AD104" s="5">
        <f t="shared" si="22"/>
        <v>5</v>
      </c>
      <c r="AE104" t="s">
        <v>28</v>
      </c>
      <c r="AF104" s="5">
        <f t="shared" si="23"/>
        <v>0</v>
      </c>
      <c r="AG104" s="1">
        <v>2</v>
      </c>
      <c r="AH104" s="6">
        <f>ABS(8-Table1[[#This Row],[Die 1. Frauen des FCSP landet in der Regionalliga Nord (12er Liga) auf Rang...?]])</f>
        <v>6</v>
      </c>
      <c r="AI104" s="6">
        <f>0-Table1[[#This Row],[Spalte16]]</f>
        <v>-6</v>
      </c>
      <c r="AJ104" s="1">
        <v>15</v>
      </c>
      <c r="AK104" s="6">
        <f>ABS(16-Table1[[#This Row],[Die U23 des FCSP landet in der Regionalliga Nord (18er Liga) auf Rang....?]])</f>
        <v>1</v>
      </c>
      <c r="AL104" s="6">
        <f>0-Table1[[#This Row],[Spalte17]]</f>
        <v>-1</v>
      </c>
      <c r="AM10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24</v>
      </c>
      <c r="AP104"/>
    </row>
    <row r="105" spans="1:42" x14ac:dyDescent="0.25">
      <c r="A105">
        <v>103</v>
      </c>
      <c r="B105" t="s">
        <v>647</v>
      </c>
      <c r="C105" s="1">
        <v>14</v>
      </c>
      <c r="D105" s="6">
        <f>-18+Table1[[#This Row],[Auf welchem Platz landet der FC St. Pauli in der 1. Bundesliga 2025/26?]]</f>
        <v>-4</v>
      </c>
      <c r="E105" t="s">
        <v>14</v>
      </c>
      <c r="F105" s="5">
        <v>5</v>
      </c>
      <c r="G105" t="s">
        <v>14</v>
      </c>
      <c r="H105" t="s">
        <v>54</v>
      </c>
      <c r="I105" t="s">
        <v>56</v>
      </c>
      <c r="J105" t="s">
        <v>25</v>
      </c>
      <c r="K105">
        <f t="shared" si="12"/>
        <v>1</v>
      </c>
      <c r="L105">
        <f t="shared" si="13"/>
        <v>1</v>
      </c>
      <c r="M105">
        <f t="shared" si="14"/>
        <v>0</v>
      </c>
      <c r="N105">
        <f t="shared" si="15"/>
        <v>0</v>
      </c>
      <c r="O105" s="5">
        <f>SUM(Table1[[#This Row],[Spalte5]:[Spalte6]])*5</f>
        <v>10</v>
      </c>
      <c r="P105" t="s">
        <v>34</v>
      </c>
      <c r="Q105" t="s">
        <v>41</v>
      </c>
      <c r="R105" t="s">
        <v>78</v>
      </c>
      <c r="S105">
        <f t="shared" si="16"/>
        <v>0</v>
      </c>
      <c r="T105">
        <f t="shared" si="17"/>
        <v>1</v>
      </c>
      <c r="U105">
        <f t="shared" si="18"/>
        <v>0</v>
      </c>
      <c r="V105" s="5">
        <f>SUM(Table1[[#This Row],[Spalte94]:[Spalte92]])*5</f>
        <v>5</v>
      </c>
      <c r="W105" t="s">
        <v>23</v>
      </c>
      <c r="X105" s="5">
        <f t="shared" si="19"/>
        <v>0</v>
      </c>
      <c r="Y105" t="s">
        <v>18</v>
      </c>
      <c r="Z105" s="5">
        <f t="shared" si="20"/>
        <v>0</v>
      </c>
      <c r="AA105" t="s">
        <v>35</v>
      </c>
      <c r="AB105" s="5">
        <f t="shared" si="21"/>
        <v>0</v>
      </c>
      <c r="AC105" t="s">
        <v>27</v>
      </c>
      <c r="AD105" s="5">
        <f t="shared" si="22"/>
        <v>5</v>
      </c>
      <c r="AE105" t="s">
        <v>28</v>
      </c>
      <c r="AF105" s="5">
        <f t="shared" si="23"/>
        <v>0</v>
      </c>
      <c r="AG105" s="1">
        <v>6</v>
      </c>
      <c r="AH105" s="6">
        <f>ABS(8-Table1[[#This Row],[Die 1. Frauen des FCSP landet in der Regionalliga Nord (12er Liga) auf Rang...?]])</f>
        <v>2</v>
      </c>
      <c r="AI105" s="6">
        <f>0-Table1[[#This Row],[Spalte16]]</f>
        <v>-2</v>
      </c>
      <c r="AJ105" s="1">
        <v>16</v>
      </c>
      <c r="AK105" s="6">
        <f>ABS(16-Table1[[#This Row],[Die U23 des FCSP landet in der Regionalliga Nord (18er Liga) auf Rang....?]])</f>
        <v>0</v>
      </c>
      <c r="AL105" s="6">
        <v>5</v>
      </c>
      <c r="AM10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24</v>
      </c>
      <c r="AP105"/>
    </row>
    <row r="106" spans="1:42" x14ac:dyDescent="0.25">
      <c r="A106">
        <v>104</v>
      </c>
      <c r="B106" t="s">
        <v>204</v>
      </c>
      <c r="C106" s="1">
        <v>14</v>
      </c>
      <c r="D106" s="6">
        <f>-18+Table1[[#This Row],[Auf welchem Platz landet der FC St. Pauli in der 1. Bundesliga 2025/26?]]</f>
        <v>-4</v>
      </c>
      <c r="E106" t="s">
        <v>14</v>
      </c>
      <c r="F106" s="5">
        <v>5</v>
      </c>
      <c r="G106" t="s">
        <v>14</v>
      </c>
      <c r="H106" t="s">
        <v>25</v>
      </c>
      <c r="I106" t="s">
        <v>54</v>
      </c>
      <c r="J106" t="s">
        <v>17</v>
      </c>
      <c r="K106">
        <f t="shared" si="12"/>
        <v>1</v>
      </c>
      <c r="L106">
        <f t="shared" si="13"/>
        <v>1</v>
      </c>
      <c r="M106">
        <f t="shared" si="14"/>
        <v>1</v>
      </c>
      <c r="N106">
        <f t="shared" si="15"/>
        <v>0</v>
      </c>
      <c r="O106" s="5">
        <f>SUM(Table1[[#This Row],[Spalte5]:[Spalte6]])*5</f>
        <v>15</v>
      </c>
      <c r="P106" t="s">
        <v>78</v>
      </c>
      <c r="Q106" t="s">
        <v>34</v>
      </c>
      <c r="R106" t="s">
        <v>23</v>
      </c>
      <c r="S106">
        <f t="shared" si="16"/>
        <v>0</v>
      </c>
      <c r="T106">
        <f t="shared" si="17"/>
        <v>1</v>
      </c>
      <c r="U106">
        <f t="shared" si="18"/>
        <v>0</v>
      </c>
      <c r="V106" s="5">
        <f>SUM(Table1[[#This Row],[Spalte94]:[Spalte92]])*5</f>
        <v>5</v>
      </c>
      <c r="W106" t="s">
        <v>23</v>
      </c>
      <c r="X106" s="5">
        <f t="shared" si="19"/>
        <v>0</v>
      </c>
      <c r="Y106" t="s">
        <v>18</v>
      </c>
      <c r="Z106" s="5">
        <f t="shared" si="20"/>
        <v>0</v>
      </c>
      <c r="AA106" t="s">
        <v>35</v>
      </c>
      <c r="AB106" s="5">
        <f t="shared" si="21"/>
        <v>0</v>
      </c>
      <c r="AC106" t="s">
        <v>27</v>
      </c>
      <c r="AD106" s="5">
        <f t="shared" si="22"/>
        <v>5</v>
      </c>
      <c r="AE106" t="s">
        <v>37</v>
      </c>
      <c r="AF106" s="5">
        <f t="shared" si="23"/>
        <v>0</v>
      </c>
      <c r="AG106" s="1">
        <v>7</v>
      </c>
      <c r="AH106" s="6">
        <f>ABS(8-Table1[[#This Row],[Die 1. Frauen des FCSP landet in der Regionalliga Nord (12er Liga) auf Rang...?]])</f>
        <v>1</v>
      </c>
      <c r="AI106" s="6">
        <f>0-Table1[[#This Row],[Spalte16]]</f>
        <v>-1</v>
      </c>
      <c r="AJ106" s="1">
        <v>15</v>
      </c>
      <c r="AK106" s="6">
        <f>ABS(16-Table1[[#This Row],[Die U23 des FCSP landet in der Regionalliga Nord (18er Liga) auf Rang....?]])</f>
        <v>1</v>
      </c>
      <c r="AL106" s="6">
        <f>0-Table1[[#This Row],[Spalte17]]</f>
        <v>-1</v>
      </c>
      <c r="AM10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24</v>
      </c>
      <c r="AP106"/>
    </row>
    <row r="107" spans="1:42" x14ac:dyDescent="0.25">
      <c r="A107">
        <v>105</v>
      </c>
      <c r="B107" t="s">
        <v>239</v>
      </c>
      <c r="C107" s="1">
        <v>14</v>
      </c>
      <c r="D107" s="6">
        <f>-18+Table1[[#This Row],[Auf welchem Platz landet der FC St. Pauli in der 1. Bundesliga 2025/26?]]</f>
        <v>-4</v>
      </c>
      <c r="E107" t="s">
        <v>14</v>
      </c>
      <c r="F107" s="5">
        <v>5</v>
      </c>
      <c r="G107" t="s">
        <v>14</v>
      </c>
      <c r="H107" t="s">
        <v>25</v>
      </c>
      <c r="I107" t="s">
        <v>56</v>
      </c>
      <c r="J107" t="s">
        <v>17</v>
      </c>
      <c r="K107">
        <f t="shared" si="12"/>
        <v>1</v>
      </c>
      <c r="L107">
        <f t="shared" si="13"/>
        <v>1</v>
      </c>
      <c r="M107">
        <f t="shared" si="14"/>
        <v>1</v>
      </c>
      <c r="N107">
        <f t="shared" si="15"/>
        <v>0</v>
      </c>
      <c r="O107" s="5">
        <f>SUM(Table1[[#This Row],[Spalte5]:[Spalte6]])*5</f>
        <v>15</v>
      </c>
      <c r="P107" t="s">
        <v>24</v>
      </c>
      <c r="Q107" t="s">
        <v>78</v>
      </c>
      <c r="R107" t="s">
        <v>34</v>
      </c>
      <c r="S107">
        <f t="shared" si="16"/>
        <v>0</v>
      </c>
      <c r="T107">
        <f t="shared" si="17"/>
        <v>1</v>
      </c>
      <c r="U107">
        <f t="shared" si="18"/>
        <v>0</v>
      </c>
      <c r="V107" s="5">
        <f>SUM(Table1[[#This Row],[Spalte94]:[Spalte92]])*5</f>
        <v>5</v>
      </c>
      <c r="W107" t="s">
        <v>54</v>
      </c>
      <c r="X107" s="5">
        <f t="shared" si="19"/>
        <v>5</v>
      </c>
      <c r="Y107" t="s">
        <v>26</v>
      </c>
      <c r="Z107" s="5">
        <f t="shared" si="20"/>
        <v>0</v>
      </c>
      <c r="AA107" t="s">
        <v>35</v>
      </c>
      <c r="AB107" s="5">
        <f t="shared" si="21"/>
        <v>0</v>
      </c>
      <c r="AC107" t="s">
        <v>27</v>
      </c>
      <c r="AD107" s="5">
        <f t="shared" si="22"/>
        <v>5</v>
      </c>
      <c r="AE107" t="s">
        <v>37</v>
      </c>
      <c r="AF107" s="5">
        <f t="shared" si="23"/>
        <v>0</v>
      </c>
      <c r="AG107" s="1">
        <v>3</v>
      </c>
      <c r="AH107" s="6">
        <f>ABS(8-Table1[[#This Row],[Die 1. Frauen des FCSP landet in der Regionalliga Nord (12er Liga) auf Rang...?]])</f>
        <v>5</v>
      </c>
      <c r="AI107" s="6">
        <f>0-Table1[[#This Row],[Spalte16]]</f>
        <v>-5</v>
      </c>
      <c r="AJ107" s="1">
        <v>14</v>
      </c>
      <c r="AK107" s="6">
        <f>ABS(16-Table1[[#This Row],[Die U23 des FCSP landet in der Regionalliga Nord (18er Liga) auf Rang....?]])</f>
        <v>2</v>
      </c>
      <c r="AL107" s="6">
        <f>0-Table1[[#This Row],[Spalte17]]</f>
        <v>-2</v>
      </c>
      <c r="AM10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24</v>
      </c>
      <c r="AP107"/>
    </row>
    <row r="108" spans="1:42" x14ac:dyDescent="0.25">
      <c r="A108">
        <v>106</v>
      </c>
      <c r="B108" t="s">
        <v>545</v>
      </c>
      <c r="C108" s="1">
        <v>15</v>
      </c>
      <c r="D108" s="6">
        <f>-18+Table1[[#This Row],[Auf welchem Platz landet der FC St. Pauli in der 1. Bundesliga 2025/26?]]</f>
        <v>-3</v>
      </c>
      <c r="E108" t="s">
        <v>14</v>
      </c>
      <c r="F108" s="5">
        <v>5</v>
      </c>
      <c r="G108" t="s">
        <v>14</v>
      </c>
      <c r="H108" t="s">
        <v>56</v>
      </c>
      <c r="I108" t="s">
        <v>17</v>
      </c>
      <c r="J108" t="s">
        <v>16</v>
      </c>
      <c r="K108">
        <f t="shared" si="12"/>
        <v>1</v>
      </c>
      <c r="L108">
        <f t="shared" si="13"/>
        <v>0</v>
      </c>
      <c r="M108">
        <f t="shared" si="14"/>
        <v>1</v>
      </c>
      <c r="N108">
        <f t="shared" si="15"/>
        <v>1</v>
      </c>
      <c r="O108" s="5">
        <f>SUM(Table1[[#This Row],[Spalte5]:[Spalte6]])*5</f>
        <v>15</v>
      </c>
      <c r="P108" t="s">
        <v>78</v>
      </c>
      <c r="Q108" t="s">
        <v>34</v>
      </c>
      <c r="R108" t="s">
        <v>15</v>
      </c>
      <c r="S108">
        <f t="shared" si="16"/>
        <v>0</v>
      </c>
      <c r="T108">
        <f t="shared" si="17"/>
        <v>1</v>
      </c>
      <c r="U108">
        <f t="shared" si="18"/>
        <v>0</v>
      </c>
      <c r="V108" s="5">
        <f>SUM(Table1[[#This Row],[Spalte94]:[Spalte92]])*5</f>
        <v>5</v>
      </c>
      <c r="W108" t="s">
        <v>15</v>
      </c>
      <c r="X108" s="5">
        <f t="shared" si="19"/>
        <v>0</v>
      </c>
      <c r="Y108" t="s">
        <v>18</v>
      </c>
      <c r="Z108" s="5">
        <f t="shared" si="20"/>
        <v>0</v>
      </c>
      <c r="AA108" t="s">
        <v>19</v>
      </c>
      <c r="AB108" s="5">
        <f t="shared" si="21"/>
        <v>0</v>
      </c>
      <c r="AC108" t="s">
        <v>27</v>
      </c>
      <c r="AD108" s="5">
        <f t="shared" si="22"/>
        <v>5</v>
      </c>
      <c r="AE108" t="s">
        <v>32</v>
      </c>
      <c r="AF108" s="5">
        <f t="shared" si="23"/>
        <v>0</v>
      </c>
      <c r="AG108" s="1">
        <v>7</v>
      </c>
      <c r="AH108" s="6">
        <f>ABS(8-Table1[[#This Row],[Die 1. Frauen des FCSP landet in der Regionalliga Nord (12er Liga) auf Rang...?]])</f>
        <v>1</v>
      </c>
      <c r="AI108" s="6">
        <f>0-Table1[[#This Row],[Spalte16]]</f>
        <v>-1</v>
      </c>
      <c r="AJ108" s="1">
        <v>14</v>
      </c>
      <c r="AK108" s="6">
        <f>ABS(16-Table1[[#This Row],[Die U23 des FCSP landet in der Regionalliga Nord (18er Liga) auf Rang....?]])</f>
        <v>2</v>
      </c>
      <c r="AL108" s="6">
        <f>0-Table1[[#This Row],[Spalte17]]</f>
        <v>-2</v>
      </c>
      <c r="AM10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24</v>
      </c>
      <c r="AP108"/>
    </row>
    <row r="109" spans="1:42" x14ac:dyDescent="0.25">
      <c r="A109">
        <v>107</v>
      </c>
      <c r="B109" t="s">
        <v>853</v>
      </c>
      <c r="C109" s="1">
        <v>14</v>
      </c>
      <c r="D109" s="6">
        <f>-18+Table1[[#This Row],[Auf welchem Platz landet der FC St. Pauli in der 1. Bundesliga 2025/26?]]</f>
        <v>-4</v>
      </c>
      <c r="E109" t="s">
        <v>14</v>
      </c>
      <c r="F109" s="5">
        <v>5</v>
      </c>
      <c r="G109" t="s">
        <v>14</v>
      </c>
      <c r="H109" t="s">
        <v>56</v>
      </c>
      <c r="I109" t="s">
        <v>25</v>
      </c>
      <c r="J109" t="s">
        <v>16</v>
      </c>
      <c r="K109">
        <f t="shared" si="12"/>
        <v>1</v>
      </c>
      <c r="L109">
        <f t="shared" si="13"/>
        <v>1</v>
      </c>
      <c r="M109">
        <f t="shared" si="14"/>
        <v>0</v>
      </c>
      <c r="N109">
        <f t="shared" si="15"/>
        <v>1</v>
      </c>
      <c r="O109" s="5">
        <f>SUM(Table1[[#This Row],[Spalte5]:[Spalte6]])*5</f>
        <v>15</v>
      </c>
      <c r="P109" t="s">
        <v>24</v>
      </c>
      <c r="Q109" t="s">
        <v>78</v>
      </c>
      <c r="R109" t="s">
        <v>23</v>
      </c>
      <c r="S109">
        <f t="shared" si="16"/>
        <v>0</v>
      </c>
      <c r="T109">
        <f t="shared" si="17"/>
        <v>1</v>
      </c>
      <c r="U109">
        <f t="shared" si="18"/>
        <v>0</v>
      </c>
      <c r="V109" s="5">
        <f>SUM(Table1[[#This Row],[Spalte94]:[Spalte92]])*5</f>
        <v>5</v>
      </c>
      <c r="W109" t="s">
        <v>15</v>
      </c>
      <c r="X109" s="5">
        <f t="shared" si="19"/>
        <v>0</v>
      </c>
      <c r="Y109" t="s">
        <v>48</v>
      </c>
      <c r="Z109" s="5">
        <f t="shared" si="20"/>
        <v>0</v>
      </c>
      <c r="AA109" t="s">
        <v>35</v>
      </c>
      <c r="AB109" s="5">
        <f t="shared" si="21"/>
        <v>0</v>
      </c>
      <c r="AC109" t="s">
        <v>27</v>
      </c>
      <c r="AD109" s="5">
        <f t="shared" si="22"/>
        <v>5</v>
      </c>
      <c r="AE109" t="s">
        <v>28</v>
      </c>
      <c r="AF109" s="5">
        <f t="shared" si="23"/>
        <v>0</v>
      </c>
      <c r="AG109" s="1">
        <v>7</v>
      </c>
      <c r="AH109" s="6">
        <f>ABS(8-Table1[[#This Row],[Die 1. Frauen des FCSP landet in der Regionalliga Nord (12er Liga) auf Rang...?]])</f>
        <v>1</v>
      </c>
      <c r="AI109" s="6">
        <f>0-Table1[[#This Row],[Spalte16]]</f>
        <v>-1</v>
      </c>
      <c r="AJ109" s="1">
        <v>15</v>
      </c>
      <c r="AK109" s="6">
        <f>ABS(16-Table1[[#This Row],[Die U23 des FCSP landet in der Regionalliga Nord (18er Liga) auf Rang....?]])</f>
        <v>1</v>
      </c>
      <c r="AL109" s="6">
        <f>0-Table1[[#This Row],[Spalte17]]</f>
        <v>-1</v>
      </c>
      <c r="AM10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24</v>
      </c>
      <c r="AP109"/>
    </row>
    <row r="110" spans="1:42" x14ac:dyDescent="0.25">
      <c r="A110">
        <v>108</v>
      </c>
      <c r="B110" t="s">
        <v>671</v>
      </c>
      <c r="C110" s="1">
        <v>15</v>
      </c>
      <c r="D110" s="6">
        <f>-18+Table1[[#This Row],[Auf welchem Platz landet der FC St. Pauli in der 1. Bundesliga 2025/26?]]</f>
        <v>-3</v>
      </c>
      <c r="E110" t="s">
        <v>14</v>
      </c>
      <c r="F110" s="5">
        <v>5</v>
      </c>
      <c r="G110" t="s">
        <v>17</v>
      </c>
      <c r="H110" t="s">
        <v>56</v>
      </c>
      <c r="I110" t="s">
        <v>16</v>
      </c>
      <c r="J110" t="s">
        <v>25</v>
      </c>
      <c r="K110">
        <f t="shared" si="12"/>
        <v>0</v>
      </c>
      <c r="L110">
        <f t="shared" si="13"/>
        <v>1</v>
      </c>
      <c r="M110">
        <f t="shared" si="14"/>
        <v>1</v>
      </c>
      <c r="N110">
        <f t="shared" si="15"/>
        <v>1</v>
      </c>
      <c r="O110" s="5">
        <f>SUM(Table1[[#This Row],[Spalte5]:[Spalte6]])*5</f>
        <v>15</v>
      </c>
      <c r="P110" t="s">
        <v>41</v>
      </c>
      <c r="Q110" t="s">
        <v>78</v>
      </c>
      <c r="R110" t="s">
        <v>34</v>
      </c>
      <c r="S110">
        <f t="shared" si="16"/>
        <v>0</v>
      </c>
      <c r="T110">
        <f t="shared" si="17"/>
        <v>1</v>
      </c>
      <c r="U110">
        <f t="shared" si="18"/>
        <v>0</v>
      </c>
      <c r="V110" s="5">
        <f>SUM(Table1[[#This Row],[Spalte94]:[Spalte92]])*5</f>
        <v>5</v>
      </c>
      <c r="W110" t="s">
        <v>24</v>
      </c>
      <c r="X110" s="5">
        <f t="shared" si="19"/>
        <v>0</v>
      </c>
      <c r="Y110" t="s">
        <v>48</v>
      </c>
      <c r="Z110" s="5">
        <f t="shared" si="20"/>
        <v>0</v>
      </c>
      <c r="AA110" t="s">
        <v>35</v>
      </c>
      <c r="AB110" s="5">
        <f t="shared" si="21"/>
        <v>0</v>
      </c>
      <c r="AC110" t="s">
        <v>27</v>
      </c>
      <c r="AD110" s="5">
        <f t="shared" si="22"/>
        <v>5</v>
      </c>
      <c r="AE110" t="s">
        <v>28</v>
      </c>
      <c r="AF110" s="5">
        <f t="shared" si="23"/>
        <v>0</v>
      </c>
      <c r="AG110" s="1">
        <v>6</v>
      </c>
      <c r="AH110" s="6">
        <f>ABS(8-Table1[[#This Row],[Die 1. Frauen des FCSP landet in der Regionalliga Nord (12er Liga) auf Rang...?]])</f>
        <v>2</v>
      </c>
      <c r="AI110" s="6">
        <f>0-Table1[[#This Row],[Spalte16]]</f>
        <v>-2</v>
      </c>
      <c r="AJ110" s="1">
        <v>15</v>
      </c>
      <c r="AK110" s="6">
        <f>ABS(16-Table1[[#This Row],[Die U23 des FCSP landet in der Regionalliga Nord (18er Liga) auf Rang....?]])</f>
        <v>1</v>
      </c>
      <c r="AL110" s="6">
        <f>0-Table1[[#This Row],[Spalte17]]</f>
        <v>-1</v>
      </c>
      <c r="AM11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24</v>
      </c>
      <c r="AP110"/>
    </row>
    <row r="111" spans="1:42" x14ac:dyDescent="0.25">
      <c r="A111">
        <v>109</v>
      </c>
      <c r="B111" t="s">
        <v>615</v>
      </c>
      <c r="C111" s="1">
        <v>13</v>
      </c>
      <c r="D111" s="6">
        <f>-18+Table1[[#This Row],[Auf welchem Platz landet der FC St. Pauli in der 1. Bundesliga 2025/26?]]</f>
        <v>-5</v>
      </c>
      <c r="E111" t="s">
        <v>14</v>
      </c>
      <c r="F111" s="5">
        <v>5</v>
      </c>
      <c r="G111" t="s">
        <v>14</v>
      </c>
      <c r="H111" t="s">
        <v>25</v>
      </c>
      <c r="I111" t="s">
        <v>16</v>
      </c>
      <c r="J111" t="s">
        <v>54</v>
      </c>
      <c r="K111">
        <f t="shared" si="12"/>
        <v>1</v>
      </c>
      <c r="L111">
        <f t="shared" si="13"/>
        <v>1</v>
      </c>
      <c r="M111">
        <f t="shared" si="14"/>
        <v>0</v>
      </c>
      <c r="N111">
        <f t="shared" si="15"/>
        <v>1</v>
      </c>
      <c r="O111" s="5">
        <f>SUM(Table1[[#This Row],[Spalte5]:[Spalte6]])*5</f>
        <v>15</v>
      </c>
      <c r="P111" t="s">
        <v>34</v>
      </c>
      <c r="Q111" t="s">
        <v>78</v>
      </c>
      <c r="R111" t="s">
        <v>24</v>
      </c>
      <c r="S111">
        <f t="shared" si="16"/>
        <v>0</v>
      </c>
      <c r="T111">
        <f t="shared" si="17"/>
        <v>1</v>
      </c>
      <c r="U111">
        <f t="shared" si="18"/>
        <v>0</v>
      </c>
      <c r="V111" s="5">
        <f>SUM(Table1[[#This Row],[Spalte94]:[Spalte92]])*5</f>
        <v>5</v>
      </c>
      <c r="W111" t="s">
        <v>41</v>
      </c>
      <c r="X111" s="5">
        <f t="shared" si="19"/>
        <v>0</v>
      </c>
      <c r="Y111" t="s">
        <v>18</v>
      </c>
      <c r="Z111" s="5">
        <f t="shared" si="20"/>
        <v>0</v>
      </c>
      <c r="AA111" t="s">
        <v>19</v>
      </c>
      <c r="AB111" s="5">
        <f t="shared" si="21"/>
        <v>0</v>
      </c>
      <c r="AC111" t="s">
        <v>20</v>
      </c>
      <c r="AD111" s="5">
        <f t="shared" si="22"/>
        <v>0</v>
      </c>
      <c r="AE111" t="s">
        <v>37</v>
      </c>
      <c r="AF111" s="5">
        <f t="shared" si="23"/>
        <v>0</v>
      </c>
      <c r="AG111" s="1">
        <v>8</v>
      </c>
      <c r="AH111" s="6">
        <f>ABS(8-Table1[[#This Row],[Die 1. Frauen des FCSP landet in der Regionalliga Nord (12er Liga) auf Rang...?]])</f>
        <v>0</v>
      </c>
      <c r="AI111" s="6">
        <v>5</v>
      </c>
      <c r="AJ111" s="1">
        <v>15</v>
      </c>
      <c r="AK111" s="6">
        <f>ABS(16-Table1[[#This Row],[Die U23 des FCSP landet in der Regionalliga Nord (18er Liga) auf Rang....?]])</f>
        <v>1</v>
      </c>
      <c r="AL111" s="6">
        <f>0-Table1[[#This Row],[Spalte17]]</f>
        <v>-1</v>
      </c>
      <c r="AM11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24</v>
      </c>
      <c r="AP111"/>
    </row>
    <row r="112" spans="1:42" x14ac:dyDescent="0.25">
      <c r="A112">
        <v>110</v>
      </c>
      <c r="B112" t="s">
        <v>809</v>
      </c>
      <c r="C112" s="1">
        <v>14</v>
      </c>
      <c r="D112" s="6">
        <f>-18+Table1[[#This Row],[Auf welchem Platz landet der FC St. Pauli in der 1. Bundesliga 2025/26?]]</f>
        <v>-4</v>
      </c>
      <c r="E112" t="s">
        <v>14</v>
      </c>
      <c r="F112" s="5">
        <v>5</v>
      </c>
      <c r="G112" t="s">
        <v>14</v>
      </c>
      <c r="H112" t="s">
        <v>25</v>
      </c>
      <c r="I112" t="s">
        <v>56</v>
      </c>
      <c r="J112" t="s">
        <v>16</v>
      </c>
      <c r="K112">
        <f t="shared" si="12"/>
        <v>1</v>
      </c>
      <c r="L112">
        <f t="shared" si="13"/>
        <v>1</v>
      </c>
      <c r="M112">
        <f t="shared" si="14"/>
        <v>0</v>
      </c>
      <c r="N112">
        <f t="shared" si="15"/>
        <v>1</v>
      </c>
      <c r="O112" s="5">
        <f>SUM(Table1[[#This Row],[Spalte5]:[Spalte6]])*5</f>
        <v>15</v>
      </c>
      <c r="P112" t="s">
        <v>78</v>
      </c>
      <c r="Q112" t="s">
        <v>34</v>
      </c>
      <c r="R112" t="s">
        <v>23</v>
      </c>
      <c r="S112">
        <f t="shared" si="16"/>
        <v>0</v>
      </c>
      <c r="T112">
        <f t="shared" si="17"/>
        <v>1</v>
      </c>
      <c r="U112">
        <f t="shared" si="18"/>
        <v>0</v>
      </c>
      <c r="V112" s="5">
        <f>SUM(Table1[[#This Row],[Spalte94]:[Spalte92]])*5</f>
        <v>5</v>
      </c>
      <c r="W112" t="s">
        <v>34</v>
      </c>
      <c r="X112" s="5">
        <f t="shared" si="19"/>
        <v>0</v>
      </c>
      <c r="Y112" t="s">
        <v>48</v>
      </c>
      <c r="Z112" s="5">
        <f t="shared" si="20"/>
        <v>0</v>
      </c>
      <c r="AA112" t="s">
        <v>19</v>
      </c>
      <c r="AB112" s="5">
        <f t="shared" si="21"/>
        <v>0</v>
      </c>
      <c r="AC112" t="s">
        <v>20</v>
      </c>
      <c r="AD112" s="5">
        <f t="shared" si="22"/>
        <v>0</v>
      </c>
      <c r="AE112" t="s">
        <v>28</v>
      </c>
      <c r="AF112" s="5">
        <f t="shared" si="23"/>
        <v>0</v>
      </c>
      <c r="AG112" s="1">
        <v>8</v>
      </c>
      <c r="AH112" s="6">
        <f>ABS(8-Table1[[#This Row],[Die 1. Frauen des FCSP landet in der Regionalliga Nord (12er Liga) auf Rang...?]])</f>
        <v>0</v>
      </c>
      <c r="AI112" s="6">
        <v>5</v>
      </c>
      <c r="AJ112" s="1">
        <v>14</v>
      </c>
      <c r="AK112" s="6">
        <f>ABS(16-Table1[[#This Row],[Die U23 des FCSP landet in der Regionalliga Nord (18er Liga) auf Rang....?]])</f>
        <v>2</v>
      </c>
      <c r="AL112" s="6">
        <f>0-Table1[[#This Row],[Spalte17]]</f>
        <v>-2</v>
      </c>
      <c r="AM11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24</v>
      </c>
      <c r="AP112"/>
    </row>
    <row r="113" spans="1:42" x14ac:dyDescent="0.25">
      <c r="A113">
        <v>111</v>
      </c>
      <c r="B113" t="s">
        <v>637</v>
      </c>
      <c r="C113" s="1">
        <v>17</v>
      </c>
      <c r="D113" s="6">
        <f>-18+Table1[[#This Row],[Auf welchem Platz landet der FC St. Pauli in der 1. Bundesliga 2025/26?]]</f>
        <v>-1</v>
      </c>
      <c r="E113" t="s">
        <v>14</v>
      </c>
      <c r="F113" s="5">
        <v>5</v>
      </c>
      <c r="G113" t="s">
        <v>14</v>
      </c>
      <c r="H113" t="s">
        <v>56</v>
      </c>
      <c r="I113" t="s">
        <v>25</v>
      </c>
      <c r="J113" t="s">
        <v>16</v>
      </c>
      <c r="K113">
        <f t="shared" si="12"/>
        <v>1</v>
      </c>
      <c r="L113">
        <f t="shared" si="13"/>
        <v>1</v>
      </c>
      <c r="M113">
        <f t="shared" si="14"/>
        <v>0</v>
      </c>
      <c r="N113">
        <f t="shared" si="15"/>
        <v>1</v>
      </c>
      <c r="O113" s="5">
        <f>SUM(Table1[[#This Row],[Spalte5]:[Spalte6]])*5</f>
        <v>15</v>
      </c>
      <c r="P113" t="s">
        <v>238</v>
      </c>
      <c r="Q113" t="s">
        <v>78</v>
      </c>
      <c r="R113" t="s">
        <v>34</v>
      </c>
      <c r="S113">
        <f t="shared" si="16"/>
        <v>0</v>
      </c>
      <c r="T113">
        <f t="shared" si="17"/>
        <v>1</v>
      </c>
      <c r="U113">
        <f t="shared" si="18"/>
        <v>1</v>
      </c>
      <c r="V113" s="5">
        <f>SUM(Table1[[#This Row],[Spalte94]:[Spalte92]])*5</f>
        <v>10</v>
      </c>
      <c r="W113" t="s">
        <v>23</v>
      </c>
      <c r="X113" s="5">
        <f t="shared" si="19"/>
        <v>0</v>
      </c>
      <c r="Y113" t="s">
        <v>18</v>
      </c>
      <c r="Z113" s="5">
        <f t="shared" si="20"/>
        <v>0</v>
      </c>
      <c r="AA113" t="s">
        <v>19</v>
      </c>
      <c r="AB113" s="5">
        <f t="shared" si="21"/>
        <v>0</v>
      </c>
      <c r="AC113" t="s">
        <v>20</v>
      </c>
      <c r="AD113" s="5">
        <f t="shared" si="22"/>
        <v>0</v>
      </c>
      <c r="AE113" t="s">
        <v>28</v>
      </c>
      <c r="AF113" s="5">
        <f t="shared" si="23"/>
        <v>0</v>
      </c>
      <c r="AG113" s="1">
        <v>5</v>
      </c>
      <c r="AH113" s="6">
        <f>ABS(8-Table1[[#This Row],[Die 1. Frauen des FCSP landet in der Regionalliga Nord (12er Liga) auf Rang...?]])</f>
        <v>3</v>
      </c>
      <c r="AI113" s="6">
        <f>0-Table1[[#This Row],[Spalte16]]</f>
        <v>-3</v>
      </c>
      <c r="AJ113" s="1">
        <v>14</v>
      </c>
      <c r="AK113" s="6">
        <f>ABS(16-Table1[[#This Row],[Die U23 des FCSP landet in der Regionalliga Nord (18er Liga) auf Rang....?]])</f>
        <v>2</v>
      </c>
      <c r="AL113" s="6">
        <f>0-Table1[[#This Row],[Spalte17]]</f>
        <v>-2</v>
      </c>
      <c r="AM11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24</v>
      </c>
      <c r="AP113"/>
    </row>
    <row r="114" spans="1:42" x14ac:dyDescent="0.25">
      <c r="A114">
        <v>112</v>
      </c>
      <c r="B114" t="s">
        <v>682</v>
      </c>
      <c r="C114" s="1">
        <v>16</v>
      </c>
      <c r="D114" s="6">
        <f>-18+Table1[[#This Row],[Auf welchem Platz landet der FC St. Pauli in der 1. Bundesliga 2025/26?]]</f>
        <v>-2</v>
      </c>
      <c r="E114" t="s">
        <v>14</v>
      </c>
      <c r="F114" s="5">
        <v>5</v>
      </c>
      <c r="G114" t="s">
        <v>14</v>
      </c>
      <c r="H114" t="s">
        <v>25</v>
      </c>
      <c r="I114" t="s">
        <v>56</v>
      </c>
      <c r="J114" t="s">
        <v>54</v>
      </c>
      <c r="K114">
        <f t="shared" si="12"/>
        <v>1</v>
      </c>
      <c r="L114">
        <f t="shared" si="13"/>
        <v>1</v>
      </c>
      <c r="M114">
        <f t="shared" si="14"/>
        <v>0</v>
      </c>
      <c r="N114">
        <f t="shared" si="15"/>
        <v>0</v>
      </c>
      <c r="O114" s="5">
        <f>SUM(Table1[[#This Row],[Spalte5]:[Spalte6]])*5</f>
        <v>10</v>
      </c>
      <c r="P114" t="s">
        <v>238</v>
      </c>
      <c r="Q114" t="s">
        <v>78</v>
      </c>
      <c r="R114" t="s">
        <v>34</v>
      </c>
      <c r="S114">
        <f t="shared" si="16"/>
        <v>0</v>
      </c>
      <c r="T114">
        <f t="shared" si="17"/>
        <v>1</v>
      </c>
      <c r="U114">
        <f t="shared" si="18"/>
        <v>1</v>
      </c>
      <c r="V114" s="5">
        <f>SUM(Table1[[#This Row],[Spalte94]:[Spalte92]])*5</f>
        <v>10</v>
      </c>
      <c r="W114" t="s">
        <v>15</v>
      </c>
      <c r="X114" s="5">
        <f t="shared" si="19"/>
        <v>0</v>
      </c>
      <c r="Y114" t="s">
        <v>18</v>
      </c>
      <c r="Z114" s="5">
        <f t="shared" si="20"/>
        <v>0</v>
      </c>
      <c r="AA114" t="s">
        <v>19</v>
      </c>
      <c r="AB114" s="5">
        <f t="shared" si="21"/>
        <v>0</v>
      </c>
      <c r="AC114" t="s">
        <v>27</v>
      </c>
      <c r="AD114" s="5">
        <f t="shared" si="22"/>
        <v>5</v>
      </c>
      <c r="AE114" t="s">
        <v>28</v>
      </c>
      <c r="AF114" s="5">
        <f t="shared" si="23"/>
        <v>0</v>
      </c>
      <c r="AG114" s="1">
        <v>6</v>
      </c>
      <c r="AH114" s="6">
        <f>ABS(8-Table1[[#This Row],[Die 1. Frauen des FCSP landet in der Regionalliga Nord (12er Liga) auf Rang...?]])</f>
        <v>2</v>
      </c>
      <c r="AI114" s="6">
        <f>0-Table1[[#This Row],[Spalte16]]</f>
        <v>-2</v>
      </c>
      <c r="AJ114" s="1">
        <v>14</v>
      </c>
      <c r="AK114" s="6">
        <f>ABS(16-Table1[[#This Row],[Die U23 des FCSP landet in der Regionalliga Nord (18er Liga) auf Rang....?]])</f>
        <v>2</v>
      </c>
      <c r="AL114" s="6">
        <f>0-Table1[[#This Row],[Spalte17]]</f>
        <v>-2</v>
      </c>
      <c r="AM11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24</v>
      </c>
      <c r="AP114"/>
    </row>
    <row r="115" spans="1:42" x14ac:dyDescent="0.25">
      <c r="A115">
        <v>113</v>
      </c>
      <c r="B115" t="s">
        <v>704</v>
      </c>
      <c r="C115" s="1">
        <v>12</v>
      </c>
      <c r="D115" s="6">
        <f>-18+Table1[[#This Row],[Auf welchem Platz landet der FC St. Pauli in der 1. Bundesliga 2025/26?]]</f>
        <v>-6</v>
      </c>
      <c r="E115" t="s">
        <v>14</v>
      </c>
      <c r="F115" s="5">
        <v>5</v>
      </c>
      <c r="G115" t="s">
        <v>14</v>
      </c>
      <c r="H115" t="s">
        <v>25</v>
      </c>
      <c r="I115" t="s">
        <v>16</v>
      </c>
      <c r="J115" t="s">
        <v>43</v>
      </c>
      <c r="K115">
        <f t="shared" si="12"/>
        <v>1</v>
      </c>
      <c r="L115">
        <f t="shared" si="13"/>
        <v>1</v>
      </c>
      <c r="M115">
        <f t="shared" si="14"/>
        <v>0</v>
      </c>
      <c r="N115">
        <f t="shared" si="15"/>
        <v>1</v>
      </c>
      <c r="O115" s="5">
        <f>SUM(Table1[[#This Row],[Spalte5]:[Spalte6]])*5</f>
        <v>15</v>
      </c>
      <c r="P115" t="s">
        <v>34</v>
      </c>
      <c r="Q115" t="s">
        <v>78</v>
      </c>
      <c r="R115" t="s">
        <v>15</v>
      </c>
      <c r="S115">
        <f t="shared" si="16"/>
        <v>0</v>
      </c>
      <c r="T115">
        <f t="shared" si="17"/>
        <v>1</v>
      </c>
      <c r="U115">
        <f t="shared" si="18"/>
        <v>0</v>
      </c>
      <c r="V115" s="5">
        <f>SUM(Table1[[#This Row],[Spalte94]:[Spalte92]])*5</f>
        <v>5</v>
      </c>
      <c r="W115" t="s">
        <v>15</v>
      </c>
      <c r="X115" s="5">
        <f t="shared" si="19"/>
        <v>0</v>
      </c>
      <c r="Y115" t="s">
        <v>18</v>
      </c>
      <c r="Z115" s="5">
        <f t="shared" si="20"/>
        <v>0</v>
      </c>
      <c r="AA115" t="s">
        <v>19</v>
      </c>
      <c r="AB115" s="5">
        <f t="shared" si="21"/>
        <v>0</v>
      </c>
      <c r="AC115" t="s">
        <v>27</v>
      </c>
      <c r="AD115" s="5">
        <f t="shared" si="22"/>
        <v>5</v>
      </c>
      <c r="AE115" t="s">
        <v>32</v>
      </c>
      <c r="AF115" s="5">
        <f t="shared" si="23"/>
        <v>0</v>
      </c>
      <c r="AG115" s="1">
        <v>8</v>
      </c>
      <c r="AH115" s="6">
        <f>ABS(8-Table1[[#This Row],[Die 1. Frauen des FCSP landet in der Regionalliga Nord (12er Liga) auf Rang...?]])</f>
        <v>0</v>
      </c>
      <c r="AI115" s="6">
        <v>5</v>
      </c>
      <c r="AJ115" s="1">
        <v>11</v>
      </c>
      <c r="AK115" s="6">
        <f>ABS(16-Table1[[#This Row],[Die U23 des FCSP landet in der Regionalliga Nord (18er Liga) auf Rang....?]])</f>
        <v>5</v>
      </c>
      <c r="AL115" s="6">
        <f>0-Table1[[#This Row],[Spalte17]]</f>
        <v>-5</v>
      </c>
      <c r="AM11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24</v>
      </c>
      <c r="AP115"/>
    </row>
    <row r="116" spans="1:42" x14ac:dyDescent="0.25">
      <c r="A116">
        <v>114</v>
      </c>
      <c r="B116" t="s">
        <v>717</v>
      </c>
      <c r="C116" s="1">
        <v>13</v>
      </c>
      <c r="D116" s="6">
        <f>-18+Table1[[#This Row],[Auf welchem Platz landet der FC St. Pauli in der 1. Bundesliga 2025/26?]]</f>
        <v>-5</v>
      </c>
      <c r="E116" t="s">
        <v>54</v>
      </c>
      <c r="F116" s="5"/>
      <c r="G116" t="s">
        <v>14</v>
      </c>
      <c r="H116" t="s">
        <v>54</v>
      </c>
      <c r="I116" t="s">
        <v>25</v>
      </c>
      <c r="J116" t="s">
        <v>56</v>
      </c>
      <c r="K116">
        <f t="shared" si="12"/>
        <v>1</v>
      </c>
      <c r="L116">
        <f t="shared" si="13"/>
        <v>1</v>
      </c>
      <c r="M116">
        <f t="shared" si="14"/>
        <v>0</v>
      </c>
      <c r="N116">
        <f t="shared" si="15"/>
        <v>0</v>
      </c>
      <c r="O116" s="5">
        <f>SUM(Table1[[#This Row],[Spalte5]:[Spalte6]])*5</f>
        <v>10</v>
      </c>
      <c r="P116" t="s">
        <v>78</v>
      </c>
      <c r="Q116" t="s">
        <v>15</v>
      </c>
      <c r="R116" t="s">
        <v>41</v>
      </c>
      <c r="S116">
        <f t="shared" si="16"/>
        <v>0</v>
      </c>
      <c r="T116">
        <f t="shared" si="17"/>
        <v>1</v>
      </c>
      <c r="U116">
        <f t="shared" si="18"/>
        <v>0</v>
      </c>
      <c r="V116" s="5">
        <f>SUM(Table1[[#This Row],[Spalte94]:[Spalte92]])*5</f>
        <v>5</v>
      </c>
      <c r="W116" t="s">
        <v>14</v>
      </c>
      <c r="X116" s="5">
        <f t="shared" si="19"/>
        <v>0</v>
      </c>
      <c r="Y116" t="s">
        <v>44</v>
      </c>
      <c r="Z116" s="5">
        <f t="shared" si="20"/>
        <v>5</v>
      </c>
      <c r="AA116" t="s">
        <v>35</v>
      </c>
      <c r="AB116" s="5">
        <f t="shared" si="21"/>
        <v>0</v>
      </c>
      <c r="AC116" t="s">
        <v>27</v>
      </c>
      <c r="AD116" s="5">
        <f t="shared" si="22"/>
        <v>5</v>
      </c>
      <c r="AE116" t="s">
        <v>32</v>
      </c>
      <c r="AF116" s="5">
        <f t="shared" si="23"/>
        <v>0</v>
      </c>
      <c r="AG116" s="1">
        <v>8</v>
      </c>
      <c r="AH116" s="6">
        <f>ABS(8-Table1[[#This Row],[Die 1. Frauen des FCSP landet in der Regionalliga Nord (12er Liga) auf Rang...?]])</f>
        <v>0</v>
      </c>
      <c r="AI116" s="6">
        <v>5</v>
      </c>
      <c r="AJ116" s="1">
        <v>17</v>
      </c>
      <c r="AK116" s="6">
        <f>ABS(16-Table1[[#This Row],[Die U23 des FCSP landet in der Regionalliga Nord (18er Liga) auf Rang....?]])</f>
        <v>1</v>
      </c>
      <c r="AL116" s="6">
        <f>0-Table1[[#This Row],[Spalte17]]</f>
        <v>-1</v>
      </c>
      <c r="AM11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24</v>
      </c>
      <c r="AP116"/>
    </row>
    <row r="117" spans="1:42" x14ac:dyDescent="0.25">
      <c r="A117">
        <v>115</v>
      </c>
      <c r="B117" t="s">
        <v>469</v>
      </c>
      <c r="C117" s="1">
        <v>15</v>
      </c>
      <c r="D117" s="6">
        <f>-18+Table1[[#This Row],[Auf welchem Platz landet der FC St. Pauli in der 1. Bundesliga 2025/26?]]</f>
        <v>-3</v>
      </c>
      <c r="E117" t="s">
        <v>14</v>
      </c>
      <c r="F117" s="5">
        <v>5</v>
      </c>
      <c r="G117" t="s">
        <v>25</v>
      </c>
      <c r="H117" t="s">
        <v>14</v>
      </c>
      <c r="I117" t="s">
        <v>16</v>
      </c>
      <c r="J117" t="s">
        <v>17</v>
      </c>
      <c r="K117">
        <f t="shared" si="12"/>
        <v>1</v>
      </c>
      <c r="L117">
        <f t="shared" si="13"/>
        <v>1</v>
      </c>
      <c r="M117">
        <f t="shared" si="14"/>
        <v>1</v>
      </c>
      <c r="N117">
        <f t="shared" si="15"/>
        <v>1</v>
      </c>
      <c r="O117" s="5">
        <f>SUM(Table1[[#This Row],[Spalte5]:[Spalte6]])*5</f>
        <v>20</v>
      </c>
      <c r="P117" t="s">
        <v>78</v>
      </c>
      <c r="Q117" t="s">
        <v>23</v>
      </c>
      <c r="R117" t="s">
        <v>34</v>
      </c>
      <c r="S117">
        <f t="shared" si="16"/>
        <v>0</v>
      </c>
      <c r="T117">
        <f t="shared" si="17"/>
        <v>1</v>
      </c>
      <c r="U117">
        <f t="shared" si="18"/>
        <v>0</v>
      </c>
      <c r="V117" s="5">
        <f>SUM(Table1[[#This Row],[Spalte94]:[Spalte92]])*5</f>
        <v>5</v>
      </c>
      <c r="W117" t="s">
        <v>23</v>
      </c>
      <c r="X117" s="5">
        <f t="shared" si="19"/>
        <v>0</v>
      </c>
      <c r="Y117" t="s">
        <v>18</v>
      </c>
      <c r="Z117" s="5">
        <f t="shared" si="20"/>
        <v>0</v>
      </c>
      <c r="AA117" t="s">
        <v>19</v>
      </c>
      <c r="AB117" s="5">
        <f t="shared" si="21"/>
        <v>0</v>
      </c>
      <c r="AC117" t="s">
        <v>20</v>
      </c>
      <c r="AD117" s="5">
        <f t="shared" si="22"/>
        <v>0</v>
      </c>
      <c r="AE117" t="s">
        <v>32</v>
      </c>
      <c r="AF117" s="5">
        <f t="shared" si="23"/>
        <v>0</v>
      </c>
      <c r="AG117" s="1">
        <v>6</v>
      </c>
      <c r="AH117" s="6">
        <f>ABS(8-Table1[[#This Row],[Die 1. Frauen des FCSP landet in der Regionalliga Nord (12er Liga) auf Rang...?]])</f>
        <v>2</v>
      </c>
      <c r="AI117" s="6">
        <f>0-Table1[[#This Row],[Spalte16]]</f>
        <v>-2</v>
      </c>
      <c r="AJ117" s="1">
        <v>14</v>
      </c>
      <c r="AK117" s="6">
        <f>ABS(16-Table1[[#This Row],[Die U23 des FCSP landet in der Regionalliga Nord (18er Liga) auf Rang....?]])</f>
        <v>2</v>
      </c>
      <c r="AL117" s="6">
        <f>0-Table1[[#This Row],[Spalte17]]</f>
        <v>-2</v>
      </c>
      <c r="AM11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17"/>
    </row>
    <row r="118" spans="1:42" x14ac:dyDescent="0.25">
      <c r="A118">
        <v>116</v>
      </c>
      <c r="B118" t="s">
        <v>819</v>
      </c>
      <c r="C118" s="1">
        <v>14</v>
      </c>
      <c r="D118" s="6">
        <f>-18+Table1[[#This Row],[Auf welchem Platz landet der FC St. Pauli in der 1. Bundesliga 2025/26?]]</f>
        <v>-4</v>
      </c>
      <c r="E118" t="s">
        <v>14</v>
      </c>
      <c r="F118" s="5">
        <v>5</v>
      </c>
      <c r="G118" t="s">
        <v>54</v>
      </c>
      <c r="H118" t="s">
        <v>25</v>
      </c>
      <c r="I118" t="s">
        <v>56</v>
      </c>
      <c r="J118" t="s">
        <v>17</v>
      </c>
      <c r="K118">
        <f t="shared" si="12"/>
        <v>0</v>
      </c>
      <c r="L118">
        <f t="shared" si="13"/>
        <v>1</v>
      </c>
      <c r="M118">
        <f t="shared" si="14"/>
        <v>1</v>
      </c>
      <c r="N118">
        <f t="shared" si="15"/>
        <v>0</v>
      </c>
      <c r="O118" s="5">
        <f>SUM(Table1[[#This Row],[Spalte5]:[Spalte6]])*5</f>
        <v>10</v>
      </c>
      <c r="P118" t="s">
        <v>34</v>
      </c>
      <c r="Q118" t="s">
        <v>78</v>
      </c>
      <c r="R118" t="s">
        <v>58</v>
      </c>
      <c r="S118">
        <f t="shared" si="16"/>
        <v>0</v>
      </c>
      <c r="T118">
        <f t="shared" si="17"/>
        <v>1</v>
      </c>
      <c r="U118">
        <f t="shared" si="18"/>
        <v>0</v>
      </c>
      <c r="V118" s="5">
        <f>SUM(Table1[[#This Row],[Spalte94]:[Spalte92]])*5</f>
        <v>5</v>
      </c>
      <c r="W118" t="s">
        <v>58</v>
      </c>
      <c r="X118" s="5">
        <f t="shared" si="19"/>
        <v>0</v>
      </c>
      <c r="Y118" t="s">
        <v>52</v>
      </c>
      <c r="Z118" s="5">
        <f t="shared" si="20"/>
        <v>0</v>
      </c>
      <c r="AA118" t="s">
        <v>19</v>
      </c>
      <c r="AB118" s="5">
        <f t="shared" si="21"/>
        <v>0</v>
      </c>
      <c r="AC118" t="s">
        <v>27</v>
      </c>
      <c r="AD118" s="5">
        <f t="shared" si="22"/>
        <v>5</v>
      </c>
      <c r="AE118" t="s">
        <v>28</v>
      </c>
      <c r="AF118" s="5">
        <f t="shared" si="23"/>
        <v>0</v>
      </c>
      <c r="AG118" s="1">
        <v>8</v>
      </c>
      <c r="AH118" s="6">
        <f>ABS(8-Table1[[#This Row],[Die 1. Frauen des FCSP landet in der Regionalliga Nord (12er Liga) auf Rang...?]])</f>
        <v>0</v>
      </c>
      <c r="AI118" s="6">
        <v>5</v>
      </c>
      <c r="AJ118" s="1">
        <v>13</v>
      </c>
      <c r="AK118" s="6">
        <f>ABS(16-Table1[[#This Row],[Die U23 des FCSP landet in der Regionalliga Nord (18er Liga) auf Rang....?]])</f>
        <v>3</v>
      </c>
      <c r="AL118" s="6">
        <f>0-Table1[[#This Row],[Spalte17]]</f>
        <v>-3</v>
      </c>
      <c r="AM11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18"/>
    </row>
    <row r="119" spans="1:42" x14ac:dyDescent="0.25">
      <c r="A119">
        <v>117</v>
      </c>
      <c r="B119" t="s">
        <v>386</v>
      </c>
      <c r="C119" s="1">
        <v>13</v>
      </c>
      <c r="D119" s="6">
        <f>-18+Table1[[#This Row],[Auf welchem Platz landet der FC St. Pauli in der 1. Bundesliga 2025/26?]]</f>
        <v>-5</v>
      </c>
      <c r="E119" t="s">
        <v>14</v>
      </c>
      <c r="F119" s="5">
        <v>5</v>
      </c>
      <c r="G119" t="s">
        <v>14</v>
      </c>
      <c r="H119" t="s">
        <v>56</v>
      </c>
      <c r="I119" t="s">
        <v>17</v>
      </c>
      <c r="J119" t="s">
        <v>43</v>
      </c>
      <c r="K119">
        <f t="shared" si="12"/>
        <v>1</v>
      </c>
      <c r="L119">
        <f t="shared" si="13"/>
        <v>0</v>
      </c>
      <c r="M119">
        <f t="shared" si="14"/>
        <v>1</v>
      </c>
      <c r="N119">
        <f t="shared" si="15"/>
        <v>0</v>
      </c>
      <c r="O119" s="5">
        <f>SUM(Table1[[#This Row],[Spalte5]:[Spalte6]])*5</f>
        <v>10</v>
      </c>
      <c r="P119" t="s">
        <v>78</v>
      </c>
      <c r="Q119" t="s">
        <v>34</v>
      </c>
      <c r="R119" t="s">
        <v>58</v>
      </c>
      <c r="S119">
        <f t="shared" si="16"/>
        <v>0</v>
      </c>
      <c r="T119">
        <f t="shared" si="17"/>
        <v>1</v>
      </c>
      <c r="U119">
        <f t="shared" si="18"/>
        <v>0</v>
      </c>
      <c r="V119" s="5">
        <f>SUM(Table1[[#This Row],[Spalte94]:[Spalte92]])*5</f>
        <v>5</v>
      </c>
      <c r="W119" t="s">
        <v>50</v>
      </c>
      <c r="X119" s="5">
        <f t="shared" si="19"/>
        <v>0</v>
      </c>
      <c r="Y119" t="s">
        <v>18</v>
      </c>
      <c r="Z119" s="5">
        <f t="shared" si="20"/>
        <v>0</v>
      </c>
      <c r="AA119" t="s">
        <v>19</v>
      </c>
      <c r="AB119" s="5">
        <f t="shared" si="21"/>
        <v>0</v>
      </c>
      <c r="AC119" t="s">
        <v>27</v>
      </c>
      <c r="AD119" s="5">
        <f t="shared" si="22"/>
        <v>5</v>
      </c>
      <c r="AE119" t="s">
        <v>28</v>
      </c>
      <c r="AF119" s="5">
        <f t="shared" si="23"/>
        <v>0</v>
      </c>
      <c r="AG119" s="1">
        <v>8</v>
      </c>
      <c r="AH119" s="6">
        <f>ABS(8-Table1[[#This Row],[Die 1. Frauen des FCSP landet in der Regionalliga Nord (12er Liga) auf Rang...?]])</f>
        <v>0</v>
      </c>
      <c r="AI119" s="6">
        <v>5</v>
      </c>
      <c r="AJ119" s="1">
        <v>14</v>
      </c>
      <c r="AK119" s="6">
        <f>ABS(16-Table1[[#This Row],[Die U23 des FCSP landet in der Regionalliga Nord (18er Liga) auf Rang....?]])</f>
        <v>2</v>
      </c>
      <c r="AL119" s="6">
        <f>0-Table1[[#This Row],[Spalte17]]</f>
        <v>-2</v>
      </c>
      <c r="AM11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19"/>
    </row>
    <row r="120" spans="1:42" x14ac:dyDescent="0.25">
      <c r="A120">
        <v>118</v>
      </c>
      <c r="B120" t="s">
        <v>288</v>
      </c>
      <c r="C120" s="1">
        <v>13</v>
      </c>
      <c r="D120" s="6">
        <f>-18+Table1[[#This Row],[Auf welchem Platz landet der FC St. Pauli in der 1. Bundesliga 2025/26?]]</f>
        <v>-5</v>
      </c>
      <c r="E120" t="s">
        <v>14</v>
      </c>
      <c r="F120" s="5">
        <v>5</v>
      </c>
      <c r="G120" t="s">
        <v>14</v>
      </c>
      <c r="H120" t="s">
        <v>56</v>
      </c>
      <c r="I120" t="s">
        <v>25</v>
      </c>
      <c r="J120" t="s">
        <v>200</v>
      </c>
      <c r="K120">
        <f t="shared" si="12"/>
        <v>1</v>
      </c>
      <c r="L120">
        <f t="shared" si="13"/>
        <v>1</v>
      </c>
      <c r="M120">
        <f t="shared" si="14"/>
        <v>0</v>
      </c>
      <c r="N120">
        <f t="shared" si="15"/>
        <v>0</v>
      </c>
      <c r="O120" s="5">
        <f>SUM(Table1[[#This Row],[Spalte5]:[Spalte6]])*5</f>
        <v>10</v>
      </c>
      <c r="P120" t="s">
        <v>23</v>
      </c>
      <c r="Q120" t="s">
        <v>34</v>
      </c>
      <c r="R120" t="s">
        <v>78</v>
      </c>
      <c r="S120">
        <f t="shared" si="16"/>
        <v>0</v>
      </c>
      <c r="T120">
        <f t="shared" si="17"/>
        <v>1</v>
      </c>
      <c r="U120">
        <f t="shared" si="18"/>
        <v>0</v>
      </c>
      <c r="V120" s="5">
        <f>SUM(Table1[[#This Row],[Spalte94]:[Spalte92]])*5</f>
        <v>5</v>
      </c>
      <c r="W120" t="s">
        <v>133</v>
      </c>
      <c r="X120" s="5">
        <f t="shared" si="19"/>
        <v>0</v>
      </c>
      <c r="Y120" t="s">
        <v>44</v>
      </c>
      <c r="Z120" s="5">
        <f t="shared" si="20"/>
        <v>5</v>
      </c>
      <c r="AA120" t="s">
        <v>35</v>
      </c>
      <c r="AB120" s="5">
        <f t="shared" si="21"/>
        <v>0</v>
      </c>
      <c r="AC120" t="s">
        <v>31</v>
      </c>
      <c r="AD120" s="5">
        <f t="shared" si="22"/>
        <v>0</v>
      </c>
      <c r="AE120" t="s">
        <v>32</v>
      </c>
      <c r="AF120" s="5">
        <f t="shared" si="23"/>
        <v>0</v>
      </c>
      <c r="AG120" s="1">
        <v>8</v>
      </c>
      <c r="AH120" s="6">
        <f>ABS(8-Table1[[#This Row],[Die 1. Frauen des FCSP landet in der Regionalliga Nord (12er Liga) auf Rang...?]])</f>
        <v>0</v>
      </c>
      <c r="AI120" s="6">
        <v>5</v>
      </c>
      <c r="AJ120" s="1">
        <v>14</v>
      </c>
      <c r="AK120" s="6">
        <f>ABS(16-Table1[[#This Row],[Die U23 des FCSP landet in der Regionalliga Nord (18er Liga) auf Rang....?]])</f>
        <v>2</v>
      </c>
      <c r="AL120" s="6">
        <f>0-Table1[[#This Row],[Spalte17]]</f>
        <v>-2</v>
      </c>
      <c r="AM12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20"/>
    </row>
    <row r="121" spans="1:42" x14ac:dyDescent="0.25">
      <c r="A121">
        <v>119</v>
      </c>
      <c r="B121" t="s">
        <v>926</v>
      </c>
      <c r="C121" s="1">
        <v>15</v>
      </c>
      <c r="D121" s="6">
        <f>-18+Table1[[#This Row],[Auf welchem Platz landet der FC St. Pauli in der 1. Bundesliga 2025/26?]]</f>
        <v>-3</v>
      </c>
      <c r="E121" t="s">
        <v>14</v>
      </c>
      <c r="F121" s="5">
        <v>5</v>
      </c>
      <c r="G121" t="s">
        <v>14</v>
      </c>
      <c r="H121" t="s">
        <v>25</v>
      </c>
      <c r="I121" t="s">
        <v>17</v>
      </c>
      <c r="J121" t="s">
        <v>54</v>
      </c>
      <c r="K121">
        <f t="shared" si="12"/>
        <v>1</v>
      </c>
      <c r="L121">
        <f t="shared" si="13"/>
        <v>1</v>
      </c>
      <c r="M121">
        <f t="shared" si="14"/>
        <v>1</v>
      </c>
      <c r="N121">
        <f t="shared" si="15"/>
        <v>0</v>
      </c>
      <c r="O121" s="5">
        <f>SUM(Table1[[#This Row],[Spalte5]:[Spalte6]])*5</f>
        <v>15</v>
      </c>
      <c r="P121" t="s">
        <v>34</v>
      </c>
      <c r="Q121" t="s">
        <v>78</v>
      </c>
      <c r="R121" t="s">
        <v>24</v>
      </c>
      <c r="S121">
        <f t="shared" si="16"/>
        <v>0</v>
      </c>
      <c r="T121">
        <f t="shared" si="17"/>
        <v>1</v>
      </c>
      <c r="U121">
        <f t="shared" si="18"/>
        <v>0</v>
      </c>
      <c r="V121" s="5">
        <f>SUM(Table1[[#This Row],[Spalte94]:[Spalte92]])*5</f>
        <v>5</v>
      </c>
      <c r="W121" t="s">
        <v>15</v>
      </c>
      <c r="X121" s="5">
        <f t="shared" si="19"/>
        <v>0</v>
      </c>
      <c r="Y121" t="s">
        <v>18</v>
      </c>
      <c r="Z121" s="5">
        <f t="shared" si="20"/>
        <v>0</v>
      </c>
      <c r="AA121" t="s">
        <v>35</v>
      </c>
      <c r="AB121" s="5">
        <f t="shared" si="21"/>
        <v>0</v>
      </c>
      <c r="AC121" t="s">
        <v>27</v>
      </c>
      <c r="AD121" s="5">
        <f t="shared" si="22"/>
        <v>5</v>
      </c>
      <c r="AE121" t="s">
        <v>28</v>
      </c>
      <c r="AF121" s="5">
        <f t="shared" si="23"/>
        <v>0</v>
      </c>
      <c r="AG121" s="1">
        <v>6</v>
      </c>
      <c r="AH121" s="6">
        <f>ABS(8-Table1[[#This Row],[Die 1. Frauen des FCSP landet in der Regionalliga Nord (12er Liga) auf Rang...?]])</f>
        <v>2</v>
      </c>
      <c r="AI121" s="6">
        <f>0-Table1[[#This Row],[Spalte16]]</f>
        <v>-2</v>
      </c>
      <c r="AJ121" s="1">
        <v>18</v>
      </c>
      <c r="AK121" s="6">
        <f>ABS(16-Table1[[#This Row],[Die U23 des FCSP landet in der Regionalliga Nord (18er Liga) auf Rang....?]])</f>
        <v>2</v>
      </c>
      <c r="AL121" s="6">
        <f>0-Table1[[#This Row],[Spalte17]]</f>
        <v>-2</v>
      </c>
      <c r="AM12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21"/>
    </row>
    <row r="122" spans="1:42" x14ac:dyDescent="0.25">
      <c r="A122">
        <v>120</v>
      </c>
      <c r="B122" t="s">
        <v>604</v>
      </c>
      <c r="C122" s="1">
        <v>14</v>
      </c>
      <c r="D122" s="6">
        <f>-18+Table1[[#This Row],[Auf welchem Platz landet der FC St. Pauli in der 1. Bundesliga 2025/26?]]</f>
        <v>-4</v>
      </c>
      <c r="E122" t="s">
        <v>14</v>
      </c>
      <c r="F122" s="5">
        <v>5</v>
      </c>
      <c r="G122" t="s">
        <v>14</v>
      </c>
      <c r="H122" t="s">
        <v>56</v>
      </c>
      <c r="I122" t="s">
        <v>25</v>
      </c>
      <c r="J122" t="s">
        <v>16</v>
      </c>
      <c r="K122">
        <f t="shared" si="12"/>
        <v>1</v>
      </c>
      <c r="L122">
        <f t="shared" si="13"/>
        <v>1</v>
      </c>
      <c r="M122">
        <f t="shared" si="14"/>
        <v>0</v>
      </c>
      <c r="N122">
        <f t="shared" si="15"/>
        <v>1</v>
      </c>
      <c r="O122" s="5">
        <f>SUM(Table1[[#This Row],[Spalte5]:[Spalte6]])*5</f>
        <v>15</v>
      </c>
      <c r="P122" t="s">
        <v>34</v>
      </c>
      <c r="Q122" t="s">
        <v>78</v>
      </c>
      <c r="R122" t="s">
        <v>133</v>
      </c>
      <c r="S122">
        <f t="shared" si="16"/>
        <v>0</v>
      </c>
      <c r="T122">
        <f t="shared" si="17"/>
        <v>1</v>
      </c>
      <c r="U122">
        <f t="shared" si="18"/>
        <v>0</v>
      </c>
      <c r="V122" s="5">
        <f>SUM(Table1[[#This Row],[Spalte94]:[Spalte92]])*5</f>
        <v>5</v>
      </c>
      <c r="W122" t="s">
        <v>34</v>
      </c>
      <c r="X122" s="5">
        <f t="shared" si="19"/>
        <v>0</v>
      </c>
      <c r="Y122" t="s">
        <v>18</v>
      </c>
      <c r="Z122" s="5">
        <f t="shared" si="20"/>
        <v>0</v>
      </c>
      <c r="AA122" t="s">
        <v>19</v>
      </c>
      <c r="AB122" s="5">
        <f t="shared" si="21"/>
        <v>0</v>
      </c>
      <c r="AC122" t="s">
        <v>27</v>
      </c>
      <c r="AD122" s="5">
        <f t="shared" si="22"/>
        <v>5</v>
      </c>
      <c r="AE122" t="s">
        <v>28</v>
      </c>
      <c r="AF122" s="5">
        <f t="shared" si="23"/>
        <v>0</v>
      </c>
      <c r="AG122" s="1">
        <v>6</v>
      </c>
      <c r="AH122" s="6">
        <f>ABS(8-Table1[[#This Row],[Die 1. Frauen des FCSP landet in der Regionalliga Nord (12er Liga) auf Rang...?]])</f>
        <v>2</v>
      </c>
      <c r="AI122" s="6">
        <f>0-Table1[[#This Row],[Spalte16]]</f>
        <v>-2</v>
      </c>
      <c r="AJ122" s="1">
        <v>15</v>
      </c>
      <c r="AK122" s="6">
        <f>ABS(16-Table1[[#This Row],[Die U23 des FCSP landet in der Regionalliga Nord (18er Liga) auf Rang....?]])</f>
        <v>1</v>
      </c>
      <c r="AL122" s="6">
        <f>0-Table1[[#This Row],[Spalte17]]</f>
        <v>-1</v>
      </c>
      <c r="AM12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22"/>
    </row>
    <row r="123" spans="1:42" x14ac:dyDescent="0.25">
      <c r="A123">
        <v>121</v>
      </c>
      <c r="B123" t="s">
        <v>790</v>
      </c>
      <c r="C123" s="1">
        <v>17</v>
      </c>
      <c r="D123" s="6">
        <f>-18+Table1[[#This Row],[Auf welchem Platz landet der FC St. Pauli in der 1. Bundesliga 2025/26?]]</f>
        <v>-1</v>
      </c>
      <c r="E123" t="s">
        <v>14</v>
      </c>
      <c r="F123" s="5">
        <v>5</v>
      </c>
      <c r="G123" t="s">
        <v>14</v>
      </c>
      <c r="H123" t="s">
        <v>56</v>
      </c>
      <c r="I123" t="s">
        <v>25</v>
      </c>
      <c r="J123" t="s">
        <v>43</v>
      </c>
      <c r="K123">
        <f t="shared" si="12"/>
        <v>1</v>
      </c>
      <c r="L123">
        <f t="shared" si="13"/>
        <v>1</v>
      </c>
      <c r="M123">
        <f t="shared" si="14"/>
        <v>0</v>
      </c>
      <c r="N123">
        <f t="shared" si="15"/>
        <v>0</v>
      </c>
      <c r="O123" s="5">
        <f>SUM(Table1[[#This Row],[Spalte5]:[Spalte6]])*5</f>
        <v>10</v>
      </c>
      <c r="P123" t="s">
        <v>238</v>
      </c>
      <c r="Q123" t="s">
        <v>78</v>
      </c>
      <c r="R123" t="s">
        <v>34</v>
      </c>
      <c r="S123">
        <f t="shared" si="16"/>
        <v>0</v>
      </c>
      <c r="T123">
        <f t="shared" si="17"/>
        <v>1</v>
      </c>
      <c r="U123">
        <f t="shared" si="18"/>
        <v>1</v>
      </c>
      <c r="V123" s="5">
        <f>SUM(Table1[[#This Row],[Spalte94]:[Spalte92]])*5</f>
        <v>10</v>
      </c>
      <c r="W123" t="s">
        <v>24</v>
      </c>
      <c r="X123" s="5">
        <f t="shared" si="19"/>
        <v>0</v>
      </c>
      <c r="Y123" t="s">
        <v>48</v>
      </c>
      <c r="Z123" s="5">
        <f t="shared" si="20"/>
        <v>0</v>
      </c>
      <c r="AA123" t="s">
        <v>35</v>
      </c>
      <c r="AB123" s="5">
        <f t="shared" si="21"/>
        <v>0</v>
      </c>
      <c r="AC123" t="s">
        <v>27</v>
      </c>
      <c r="AD123" s="5">
        <f t="shared" si="22"/>
        <v>5</v>
      </c>
      <c r="AE123" t="s">
        <v>28</v>
      </c>
      <c r="AF123" s="5">
        <f t="shared" si="23"/>
        <v>0</v>
      </c>
      <c r="AG123" s="1">
        <v>7</v>
      </c>
      <c r="AH123" s="6">
        <f>ABS(8-Table1[[#This Row],[Die 1. Frauen des FCSP landet in der Regionalliga Nord (12er Liga) auf Rang...?]])</f>
        <v>1</v>
      </c>
      <c r="AI123" s="6">
        <f>0-Table1[[#This Row],[Spalte16]]</f>
        <v>-1</v>
      </c>
      <c r="AJ123" s="1">
        <v>11</v>
      </c>
      <c r="AK123" s="6">
        <f>ABS(16-Table1[[#This Row],[Die U23 des FCSP landet in der Regionalliga Nord (18er Liga) auf Rang....?]])</f>
        <v>5</v>
      </c>
      <c r="AL123" s="6">
        <f>0-Table1[[#This Row],[Spalte17]]</f>
        <v>-5</v>
      </c>
      <c r="AM12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23"/>
    </row>
    <row r="124" spans="1:42" x14ac:dyDescent="0.25">
      <c r="A124">
        <v>122</v>
      </c>
      <c r="B124" t="s">
        <v>691</v>
      </c>
      <c r="C124" s="1">
        <v>12</v>
      </c>
      <c r="D124" s="6">
        <f>-18+Table1[[#This Row],[Auf welchem Platz landet der FC St. Pauli in der 1. Bundesliga 2025/26?]]</f>
        <v>-6</v>
      </c>
      <c r="E124" t="s">
        <v>14</v>
      </c>
      <c r="F124" s="5">
        <v>5</v>
      </c>
      <c r="G124" t="s">
        <v>14</v>
      </c>
      <c r="H124" t="s">
        <v>25</v>
      </c>
      <c r="I124" t="s">
        <v>16</v>
      </c>
      <c r="J124" t="s">
        <v>56</v>
      </c>
      <c r="K124">
        <f t="shared" si="12"/>
        <v>1</v>
      </c>
      <c r="L124">
        <f t="shared" si="13"/>
        <v>1</v>
      </c>
      <c r="M124">
        <f t="shared" si="14"/>
        <v>0</v>
      </c>
      <c r="N124">
        <f t="shared" si="15"/>
        <v>1</v>
      </c>
      <c r="O124" s="5">
        <f>SUM(Table1[[#This Row],[Spalte5]:[Spalte6]])*5</f>
        <v>15</v>
      </c>
      <c r="P124" t="s">
        <v>34</v>
      </c>
      <c r="Q124" t="s">
        <v>15</v>
      </c>
      <c r="R124" t="s">
        <v>23</v>
      </c>
      <c r="S124">
        <f t="shared" si="16"/>
        <v>0</v>
      </c>
      <c r="T124">
        <f t="shared" si="17"/>
        <v>0</v>
      </c>
      <c r="U124">
        <f t="shared" si="18"/>
        <v>0</v>
      </c>
      <c r="V124" s="5">
        <f>SUM(Table1[[#This Row],[Spalte94]:[Spalte92]])*5</f>
        <v>0</v>
      </c>
      <c r="W124" t="s">
        <v>23</v>
      </c>
      <c r="X124" s="5">
        <f t="shared" si="19"/>
        <v>0</v>
      </c>
      <c r="Y124" t="s">
        <v>18</v>
      </c>
      <c r="Z124" s="5">
        <f t="shared" si="20"/>
        <v>0</v>
      </c>
      <c r="AA124" t="s">
        <v>35</v>
      </c>
      <c r="AB124" s="5">
        <f t="shared" si="21"/>
        <v>0</v>
      </c>
      <c r="AC124" t="s">
        <v>27</v>
      </c>
      <c r="AD124" s="5">
        <f t="shared" si="22"/>
        <v>5</v>
      </c>
      <c r="AE124" t="s">
        <v>32</v>
      </c>
      <c r="AF124" s="5">
        <f t="shared" si="23"/>
        <v>0</v>
      </c>
      <c r="AG124" s="1">
        <v>8</v>
      </c>
      <c r="AH124" s="6">
        <f>ABS(8-Table1[[#This Row],[Die 1. Frauen des FCSP landet in der Regionalliga Nord (12er Liga) auf Rang...?]])</f>
        <v>0</v>
      </c>
      <c r="AI124" s="6">
        <v>5</v>
      </c>
      <c r="AJ124" s="1">
        <v>15</v>
      </c>
      <c r="AK124" s="6">
        <f>ABS(16-Table1[[#This Row],[Die U23 des FCSP landet in der Regionalliga Nord (18er Liga) auf Rang....?]])</f>
        <v>1</v>
      </c>
      <c r="AL124" s="6">
        <f>0-Table1[[#This Row],[Spalte17]]</f>
        <v>-1</v>
      </c>
      <c r="AM12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24"/>
    </row>
    <row r="125" spans="1:42" x14ac:dyDescent="0.25">
      <c r="A125">
        <v>123</v>
      </c>
      <c r="B125" t="s">
        <v>102</v>
      </c>
      <c r="C125" s="1">
        <v>16</v>
      </c>
      <c r="D125" s="6">
        <f>-18+Table1[[#This Row],[Auf welchem Platz landet der FC St. Pauli in der 1. Bundesliga 2025/26?]]</f>
        <v>-2</v>
      </c>
      <c r="E125" t="s">
        <v>14</v>
      </c>
      <c r="F125" s="5">
        <v>5</v>
      </c>
      <c r="G125" t="s">
        <v>14</v>
      </c>
      <c r="H125" t="s">
        <v>25</v>
      </c>
      <c r="I125" t="s">
        <v>56</v>
      </c>
      <c r="J125" t="s">
        <v>17</v>
      </c>
      <c r="K125">
        <f t="shared" si="12"/>
        <v>1</v>
      </c>
      <c r="L125">
        <f t="shared" si="13"/>
        <v>1</v>
      </c>
      <c r="M125">
        <f t="shared" si="14"/>
        <v>1</v>
      </c>
      <c r="N125">
        <f t="shared" si="15"/>
        <v>0</v>
      </c>
      <c r="O125" s="5">
        <f>SUM(Table1[[#This Row],[Spalte5]:[Spalte6]])*5</f>
        <v>15</v>
      </c>
      <c r="P125" t="s">
        <v>238</v>
      </c>
      <c r="Q125" t="s">
        <v>78</v>
      </c>
      <c r="R125" t="s">
        <v>34</v>
      </c>
      <c r="S125">
        <f t="shared" si="16"/>
        <v>0</v>
      </c>
      <c r="T125">
        <f t="shared" si="17"/>
        <v>1</v>
      </c>
      <c r="U125">
        <f t="shared" si="18"/>
        <v>1</v>
      </c>
      <c r="V125" s="5">
        <f>SUM(Table1[[#This Row],[Spalte94]:[Spalte92]])*5</f>
        <v>10</v>
      </c>
      <c r="W125" t="s">
        <v>23</v>
      </c>
      <c r="X125" s="5">
        <f t="shared" si="19"/>
        <v>0</v>
      </c>
      <c r="Y125" t="s">
        <v>18</v>
      </c>
      <c r="Z125" s="5">
        <f t="shared" si="20"/>
        <v>0</v>
      </c>
      <c r="AA125" t="s">
        <v>35</v>
      </c>
      <c r="AB125" s="5">
        <f t="shared" si="21"/>
        <v>0</v>
      </c>
      <c r="AC125" t="s">
        <v>27</v>
      </c>
      <c r="AD125" s="5">
        <f t="shared" si="22"/>
        <v>5</v>
      </c>
      <c r="AE125" t="s">
        <v>37</v>
      </c>
      <c r="AF125" s="5">
        <f t="shared" si="23"/>
        <v>0</v>
      </c>
      <c r="AG125" s="1">
        <v>4</v>
      </c>
      <c r="AH125" s="6">
        <f>ABS(8-Table1[[#This Row],[Die 1. Frauen des FCSP landet in der Regionalliga Nord (12er Liga) auf Rang...?]])</f>
        <v>4</v>
      </c>
      <c r="AI125" s="6">
        <f>0-Table1[[#This Row],[Spalte16]]</f>
        <v>-4</v>
      </c>
      <c r="AJ125" s="1">
        <v>10</v>
      </c>
      <c r="AK125" s="6">
        <f>ABS(16-Table1[[#This Row],[Die U23 des FCSP landet in der Regionalliga Nord (18er Liga) auf Rang....?]])</f>
        <v>6</v>
      </c>
      <c r="AL125" s="6">
        <f>0-Table1[[#This Row],[Spalte17]]</f>
        <v>-6</v>
      </c>
      <c r="AM12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25"/>
    </row>
    <row r="126" spans="1:42" x14ac:dyDescent="0.25">
      <c r="A126">
        <v>124</v>
      </c>
      <c r="B126" t="s">
        <v>578</v>
      </c>
      <c r="C126" s="1">
        <v>14</v>
      </c>
      <c r="D126" s="6">
        <f>-18+Table1[[#This Row],[Auf welchem Platz landet der FC St. Pauli in der 1. Bundesliga 2025/26?]]</f>
        <v>-4</v>
      </c>
      <c r="E126" t="s">
        <v>14</v>
      </c>
      <c r="F126" s="5">
        <v>5</v>
      </c>
      <c r="G126" t="s">
        <v>14</v>
      </c>
      <c r="H126" t="s">
        <v>56</v>
      </c>
      <c r="I126" t="s">
        <v>25</v>
      </c>
      <c r="J126" t="s">
        <v>16</v>
      </c>
      <c r="K126">
        <f t="shared" si="12"/>
        <v>1</v>
      </c>
      <c r="L126">
        <f t="shared" si="13"/>
        <v>1</v>
      </c>
      <c r="M126">
        <f t="shared" si="14"/>
        <v>0</v>
      </c>
      <c r="N126">
        <f t="shared" si="15"/>
        <v>1</v>
      </c>
      <c r="O126" s="5">
        <f>SUM(Table1[[#This Row],[Spalte5]:[Spalte6]])*5</f>
        <v>15</v>
      </c>
      <c r="P126" t="s">
        <v>34</v>
      </c>
      <c r="Q126" t="s">
        <v>41</v>
      </c>
      <c r="R126" t="s">
        <v>78</v>
      </c>
      <c r="S126">
        <f t="shared" si="16"/>
        <v>0</v>
      </c>
      <c r="T126">
        <f t="shared" si="17"/>
        <v>1</v>
      </c>
      <c r="U126">
        <f t="shared" si="18"/>
        <v>0</v>
      </c>
      <c r="V126" s="5">
        <f>SUM(Table1[[#This Row],[Spalte94]:[Spalte92]])*5</f>
        <v>5</v>
      </c>
      <c r="W126" t="s">
        <v>41</v>
      </c>
      <c r="X126" s="5">
        <f t="shared" si="19"/>
        <v>0</v>
      </c>
      <c r="Y126" t="s">
        <v>46</v>
      </c>
      <c r="Z126" s="5">
        <f t="shared" si="20"/>
        <v>0</v>
      </c>
      <c r="AA126" t="s">
        <v>35</v>
      </c>
      <c r="AB126" s="5">
        <f t="shared" si="21"/>
        <v>0</v>
      </c>
      <c r="AC126" t="s">
        <v>27</v>
      </c>
      <c r="AD126" s="5">
        <f t="shared" si="22"/>
        <v>5</v>
      </c>
      <c r="AE126" t="s">
        <v>37</v>
      </c>
      <c r="AF126" s="5">
        <f t="shared" si="23"/>
        <v>0</v>
      </c>
      <c r="AG126" s="1">
        <v>6</v>
      </c>
      <c r="AH126" s="6">
        <f>ABS(8-Table1[[#This Row],[Die 1. Frauen des FCSP landet in der Regionalliga Nord (12er Liga) auf Rang...?]])</f>
        <v>2</v>
      </c>
      <c r="AI126" s="6">
        <f>0-Table1[[#This Row],[Spalte16]]</f>
        <v>-2</v>
      </c>
      <c r="AJ126" s="1">
        <v>15</v>
      </c>
      <c r="AK126" s="6">
        <f>ABS(16-Table1[[#This Row],[Die U23 des FCSP landet in der Regionalliga Nord (18er Liga) auf Rang....?]])</f>
        <v>1</v>
      </c>
      <c r="AL126" s="6">
        <f>0-Table1[[#This Row],[Spalte17]]</f>
        <v>-1</v>
      </c>
      <c r="AM12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26"/>
    </row>
    <row r="127" spans="1:42" x14ac:dyDescent="0.25">
      <c r="A127">
        <v>125</v>
      </c>
      <c r="B127" t="s">
        <v>845</v>
      </c>
      <c r="C127" s="1">
        <v>14</v>
      </c>
      <c r="D127" s="6">
        <f>-18+Table1[[#This Row],[Auf welchem Platz landet der FC St. Pauli in der 1. Bundesliga 2025/26?]]</f>
        <v>-4</v>
      </c>
      <c r="E127" t="s">
        <v>14</v>
      </c>
      <c r="F127" s="5">
        <v>5</v>
      </c>
      <c r="G127" t="s">
        <v>14</v>
      </c>
      <c r="H127" t="s">
        <v>56</v>
      </c>
      <c r="I127" t="s">
        <v>25</v>
      </c>
      <c r="J127" t="s">
        <v>17</v>
      </c>
      <c r="K127">
        <f t="shared" si="12"/>
        <v>1</v>
      </c>
      <c r="L127">
        <f t="shared" si="13"/>
        <v>1</v>
      </c>
      <c r="M127">
        <f t="shared" si="14"/>
        <v>1</v>
      </c>
      <c r="N127">
        <f t="shared" si="15"/>
        <v>0</v>
      </c>
      <c r="O127" s="5">
        <f>SUM(Table1[[#This Row],[Spalte5]:[Spalte6]])*5</f>
        <v>15</v>
      </c>
      <c r="P127" t="s">
        <v>41</v>
      </c>
      <c r="Q127" t="s">
        <v>34</v>
      </c>
      <c r="R127" t="s">
        <v>78</v>
      </c>
      <c r="S127">
        <f t="shared" si="16"/>
        <v>0</v>
      </c>
      <c r="T127">
        <f t="shared" si="17"/>
        <v>1</v>
      </c>
      <c r="U127">
        <f t="shared" si="18"/>
        <v>0</v>
      </c>
      <c r="V127" s="5">
        <f>SUM(Table1[[#This Row],[Spalte94]:[Spalte92]])*5</f>
        <v>5</v>
      </c>
      <c r="W127" t="s">
        <v>34</v>
      </c>
      <c r="X127" s="5">
        <f t="shared" si="19"/>
        <v>0</v>
      </c>
      <c r="Y127" t="s">
        <v>48</v>
      </c>
      <c r="Z127" s="5">
        <f t="shared" si="20"/>
        <v>0</v>
      </c>
      <c r="AA127" t="s">
        <v>35</v>
      </c>
      <c r="AB127" s="5">
        <f t="shared" si="21"/>
        <v>0</v>
      </c>
      <c r="AC127" t="s">
        <v>27</v>
      </c>
      <c r="AD127" s="5">
        <f t="shared" si="22"/>
        <v>5</v>
      </c>
      <c r="AE127" t="s">
        <v>32</v>
      </c>
      <c r="AF127" s="5">
        <f t="shared" si="23"/>
        <v>0</v>
      </c>
      <c r="AG127" s="1">
        <v>8</v>
      </c>
      <c r="AH127" s="6">
        <f>ABS(8-Table1[[#This Row],[Die 1. Frauen des FCSP landet in der Regionalliga Nord (12er Liga) auf Rang...?]])</f>
        <v>0</v>
      </c>
      <c r="AI127" s="6">
        <v>5</v>
      </c>
      <c r="AJ127" s="1">
        <v>8</v>
      </c>
      <c r="AK127" s="6">
        <f>ABS(16-Table1[[#This Row],[Die U23 des FCSP landet in der Regionalliga Nord (18er Liga) auf Rang....?]])</f>
        <v>8</v>
      </c>
      <c r="AL127" s="6">
        <f>0-Table1[[#This Row],[Spalte17]]</f>
        <v>-8</v>
      </c>
      <c r="AM12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27"/>
    </row>
    <row r="128" spans="1:42" x14ac:dyDescent="0.25">
      <c r="A128">
        <v>126</v>
      </c>
      <c r="B128" t="s">
        <v>300</v>
      </c>
      <c r="C128" s="1">
        <v>14</v>
      </c>
      <c r="D128" s="6">
        <f>-18+Table1[[#This Row],[Auf welchem Platz landet der FC St. Pauli in der 1. Bundesliga 2025/26?]]</f>
        <v>-4</v>
      </c>
      <c r="E128" t="s">
        <v>14</v>
      </c>
      <c r="F128" s="5">
        <v>5</v>
      </c>
      <c r="G128" t="s">
        <v>14</v>
      </c>
      <c r="H128" t="s">
        <v>17</v>
      </c>
      <c r="I128" t="s">
        <v>56</v>
      </c>
      <c r="J128" t="s">
        <v>54</v>
      </c>
      <c r="K128">
        <f t="shared" si="12"/>
        <v>1</v>
      </c>
      <c r="L128">
        <f t="shared" si="13"/>
        <v>0</v>
      </c>
      <c r="M128">
        <f t="shared" si="14"/>
        <v>1</v>
      </c>
      <c r="N128">
        <f t="shared" si="15"/>
        <v>0</v>
      </c>
      <c r="O128" s="5">
        <f>SUM(Table1[[#This Row],[Spalte5]:[Spalte6]])*5</f>
        <v>10</v>
      </c>
      <c r="P128" t="s">
        <v>34</v>
      </c>
      <c r="Q128" t="s">
        <v>78</v>
      </c>
      <c r="R128" t="s">
        <v>15</v>
      </c>
      <c r="S128">
        <f t="shared" si="16"/>
        <v>0</v>
      </c>
      <c r="T128">
        <f t="shared" si="17"/>
        <v>1</v>
      </c>
      <c r="U128">
        <f t="shared" si="18"/>
        <v>0</v>
      </c>
      <c r="V128" s="5">
        <f>SUM(Table1[[#This Row],[Spalte94]:[Spalte92]])*5</f>
        <v>5</v>
      </c>
      <c r="W128" t="s">
        <v>34</v>
      </c>
      <c r="X128" s="5">
        <f t="shared" si="19"/>
        <v>0</v>
      </c>
      <c r="Y128" t="s">
        <v>18</v>
      </c>
      <c r="Z128" s="5">
        <f t="shared" si="20"/>
        <v>0</v>
      </c>
      <c r="AA128" t="s">
        <v>19</v>
      </c>
      <c r="AB128" s="5">
        <f t="shared" si="21"/>
        <v>0</v>
      </c>
      <c r="AC128" t="s">
        <v>27</v>
      </c>
      <c r="AD128" s="5">
        <f t="shared" si="22"/>
        <v>5</v>
      </c>
      <c r="AE128" t="s">
        <v>37</v>
      </c>
      <c r="AF128" s="5">
        <f t="shared" si="23"/>
        <v>0</v>
      </c>
      <c r="AG128" s="1">
        <v>8</v>
      </c>
      <c r="AH128" s="6">
        <f>ABS(8-Table1[[#This Row],[Die 1. Frauen des FCSP landet in der Regionalliga Nord (12er Liga) auf Rang...?]])</f>
        <v>0</v>
      </c>
      <c r="AI128" s="6">
        <v>5</v>
      </c>
      <c r="AJ128" s="1">
        <v>13</v>
      </c>
      <c r="AK128" s="6">
        <f>ABS(16-Table1[[#This Row],[Die U23 des FCSP landet in der Regionalliga Nord (18er Liga) auf Rang....?]])</f>
        <v>3</v>
      </c>
      <c r="AL128" s="6">
        <f>0-Table1[[#This Row],[Spalte17]]</f>
        <v>-3</v>
      </c>
      <c r="AM12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28"/>
    </row>
    <row r="129" spans="1:42" x14ac:dyDescent="0.25">
      <c r="A129">
        <v>127</v>
      </c>
      <c r="B129" t="s">
        <v>106</v>
      </c>
      <c r="C129" s="1">
        <v>14</v>
      </c>
      <c r="D129" s="6">
        <f>-18+Table1[[#This Row],[Auf welchem Platz landet der FC St. Pauli in der 1. Bundesliga 2025/26?]]</f>
        <v>-4</v>
      </c>
      <c r="E129" t="s">
        <v>14</v>
      </c>
      <c r="F129" s="5">
        <v>5</v>
      </c>
      <c r="G129" t="s">
        <v>14</v>
      </c>
      <c r="H129" t="s">
        <v>54</v>
      </c>
      <c r="I129" t="s">
        <v>25</v>
      </c>
      <c r="J129" t="s">
        <v>17</v>
      </c>
      <c r="K129">
        <f t="shared" si="12"/>
        <v>1</v>
      </c>
      <c r="L129">
        <f t="shared" si="13"/>
        <v>1</v>
      </c>
      <c r="M129">
        <f t="shared" si="14"/>
        <v>1</v>
      </c>
      <c r="N129">
        <f t="shared" si="15"/>
        <v>0</v>
      </c>
      <c r="O129" s="5">
        <f>SUM(Table1[[#This Row],[Spalte5]:[Spalte6]])*5</f>
        <v>15</v>
      </c>
      <c r="P129" t="s">
        <v>78</v>
      </c>
      <c r="Q129" t="s">
        <v>23</v>
      </c>
      <c r="R129" t="s">
        <v>24</v>
      </c>
      <c r="S129">
        <f t="shared" si="16"/>
        <v>0</v>
      </c>
      <c r="T129">
        <f t="shared" si="17"/>
        <v>1</v>
      </c>
      <c r="U129">
        <f t="shared" si="18"/>
        <v>0</v>
      </c>
      <c r="V129" s="5">
        <f>SUM(Table1[[#This Row],[Spalte94]:[Spalte92]])*5</f>
        <v>5</v>
      </c>
      <c r="W129" t="s">
        <v>50</v>
      </c>
      <c r="X129" s="5">
        <f t="shared" si="19"/>
        <v>0</v>
      </c>
      <c r="Y129" t="s">
        <v>46</v>
      </c>
      <c r="Z129" s="5">
        <f t="shared" si="20"/>
        <v>0</v>
      </c>
      <c r="AA129" t="s">
        <v>19</v>
      </c>
      <c r="AB129" s="5">
        <f t="shared" si="21"/>
        <v>0</v>
      </c>
      <c r="AC129" t="s">
        <v>20</v>
      </c>
      <c r="AD129" s="5">
        <f t="shared" si="22"/>
        <v>0</v>
      </c>
      <c r="AE129" t="s">
        <v>28</v>
      </c>
      <c r="AF129" s="5">
        <f t="shared" si="23"/>
        <v>0</v>
      </c>
      <c r="AG129" s="1">
        <v>8</v>
      </c>
      <c r="AH129" s="6">
        <f>ABS(8-Table1[[#This Row],[Die 1. Frauen des FCSP landet in der Regionalliga Nord (12er Liga) auf Rang...?]])</f>
        <v>0</v>
      </c>
      <c r="AI129" s="6">
        <v>5</v>
      </c>
      <c r="AJ129" s="1">
        <v>13</v>
      </c>
      <c r="AK129" s="6">
        <f>ABS(16-Table1[[#This Row],[Die U23 des FCSP landet in der Regionalliga Nord (18er Liga) auf Rang....?]])</f>
        <v>3</v>
      </c>
      <c r="AL129" s="6">
        <f>0-Table1[[#This Row],[Spalte17]]</f>
        <v>-3</v>
      </c>
      <c r="AM12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29"/>
    </row>
    <row r="130" spans="1:42" x14ac:dyDescent="0.25">
      <c r="A130">
        <v>128</v>
      </c>
      <c r="B130" t="s">
        <v>932</v>
      </c>
      <c r="C130" s="1">
        <v>12</v>
      </c>
      <c r="D130" s="6">
        <f>-18+Table1[[#This Row],[Auf welchem Platz landet der FC St. Pauli in der 1. Bundesliga 2025/26?]]</f>
        <v>-6</v>
      </c>
      <c r="E130" t="s">
        <v>25</v>
      </c>
      <c r="F130" s="5"/>
      <c r="G130" t="s">
        <v>14</v>
      </c>
      <c r="H130" t="s">
        <v>25</v>
      </c>
      <c r="I130" t="s">
        <v>17</v>
      </c>
      <c r="J130" t="s">
        <v>16</v>
      </c>
      <c r="K130">
        <f t="shared" ref="K130:K193" si="24">COUNTIF($G130:$J130,"FC Bayern München")</f>
        <v>1</v>
      </c>
      <c r="L130">
        <f t="shared" ref="L130:L193" si="25">COUNTIF($G130:$J130,"Borussia Dortmund")</f>
        <v>1</v>
      </c>
      <c r="M130">
        <f t="shared" ref="M130:M193" si="26">COUNTIF($G130:$J130,"RaBa Leipzig")</f>
        <v>1</v>
      </c>
      <c r="N130">
        <f t="shared" ref="N130:N193" si="27">COUNTIF($G130:$J130,"VfB Stuttgart")</f>
        <v>1</v>
      </c>
      <c r="O130" s="5">
        <f>SUM(Table1[[#This Row],[Spalte5]:[Spalte6]])*5</f>
        <v>20</v>
      </c>
      <c r="P130" t="s">
        <v>34</v>
      </c>
      <c r="Q130" t="s">
        <v>78</v>
      </c>
      <c r="R130" t="s">
        <v>23</v>
      </c>
      <c r="S130">
        <f t="shared" ref="S130:S193" si="28">COUNTIF($P130:$R130,"VfL Wolfsburg")</f>
        <v>0</v>
      </c>
      <c r="T130">
        <f t="shared" ref="T130:T193" si="29">COUNTIF($P130:$R130,"1. FC Heidenheim")</f>
        <v>1</v>
      </c>
      <c r="U130">
        <f t="shared" ref="U130:U193" si="30">COUNTIF($P130:$R130,"FC St. Pauli")</f>
        <v>0</v>
      </c>
      <c r="V130" s="5">
        <f>SUM(Table1[[#This Row],[Spalte94]:[Spalte92]])*5</f>
        <v>5</v>
      </c>
      <c r="W130" t="s">
        <v>34</v>
      </c>
      <c r="X130" s="5">
        <f t="shared" ref="X130:X193" si="31">(COUNTIF($W130:$W130,"Bayer 04 Leverkusen"))*5</f>
        <v>0</v>
      </c>
      <c r="Y130" t="s">
        <v>52</v>
      </c>
      <c r="Z130" s="5">
        <f t="shared" ref="Z130:Z193" si="32">(COUNTIF($Y130:$Y130,"Danel Sinani"))*5</f>
        <v>0</v>
      </c>
      <c r="AA130" t="s">
        <v>19</v>
      </c>
      <c r="AB130" s="5">
        <f t="shared" ref="AB130:AB193" si="33">(COUNTIF($AA130:$AA130,"7 oder mehr Punkte"))*5</f>
        <v>0</v>
      </c>
      <c r="AC130" t="s">
        <v>20</v>
      </c>
      <c r="AD130" s="5">
        <f t="shared" ref="AD130:AD193" si="34">(COUNTIF($AC130:$AC130,"drei bis fünf Siege"))*5</f>
        <v>0</v>
      </c>
      <c r="AE130" t="s">
        <v>37</v>
      </c>
      <c r="AF130" s="5">
        <f t="shared" ref="AF130:AF193" si="35">(COUNTIF($AE130:$AE130,"Gar keinen"))*5</f>
        <v>0</v>
      </c>
      <c r="AG130" s="1">
        <v>9</v>
      </c>
      <c r="AH130" s="6">
        <f>ABS(8-Table1[[#This Row],[Die 1. Frauen des FCSP landet in der Regionalliga Nord (12er Liga) auf Rang...?]])</f>
        <v>1</v>
      </c>
      <c r="AI130" s="6">
        <f>0-Table1[[#This Row],[Spalte16]]</f>
        <v>-1</v>
      </c>
      <c r="AJ130" s="1">
        <v>16</v>
      </c>
      <c r="AK130" s="6">
        <f>ABS(16-Table1[[#This Row],[Die U23 des FCSP landet in der Regionalliga Nord (18er Liga) auf Rang....?]])</f>
        <v>0</v>
      </c>
      <c r="AL130" s="6">
        <v>5</v>
      </c>
      <c r="AM13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30"/>
    </row>
    <row r="131" spans="1:42" x14ac:dyDescent="0.25">
      <c r="A131">
        <v>129</v>
      </c>
      <c r="B131" t="s">
        <v>839</v>
      </c>
      <c r="C131" s="1">
        <v>13</v>
      </c>
      <c r="D131" s="6">
        <f>-18+Table1[[#This Row],[Auf welchem Platz landet der FC St. Pauli in der 1. Bundesliga 2025/26?]]</f>
        <v>-5</v>
      </c>
      <c r="E131" t="s">
        <v>14</v>
      </c>
      <c r="F131" s="5">
        <v>5</v>
      </c>
      <c r="G131" t="s">
        <v>14</v>
      </c>
      <c r="H131" t="s">
        <v>56</v>
      </c>
      <c r="I131" t="s">
        <v>16</v>
      </c>
      <c r="J131" t="s">
        <v>25</v>
      </c>
      <c r="K131">
        <f t="shared" si="24"/>
        <v>1</v>
      </c>
      <c r="L131">
        <f t="shared" si="25"/>
        <v>1</v>
      </c>
      <c r="M131">
        <f t="shared" si="26"/>
        <v>0</v>
      </c>
      <c r="N131">
        <f t="shared" si="27"/>
        <v>1</v>
      </c>
      <c r="O131" s="5">
        <f>SUM(Table1[[#This Row],[Spalte5]:[Spalte6]])*5</f>
        <v>15</v>
      </c>
      <c r="P131" t="s">
        <v>24</v>
      </c>
      <c r="Q131" t="s">
        <v>15</v>
      </c>
      <c r="R131" t="s">
        <v>41</v>
      </c>
      <c r="S131">
        <f t="shared" si="28"/>
        <v>0</v>
      </c>
      <c r="T131">
        <f t="shared" si="29"/>
        <v>0</v>
      </c>
      <c r="U131">
        <f t="shared" si="30"/>
        <v>0</v>
      </c>
      <c r="V131" s="5">
        <f>SUM(Table1[[#This Row],[Spalte94]:[Spalte92]])*5</f>
        <v>0</v>
      </c>
      <c r="W131" t="s">
        <v>15</v>
      </c>
      <c r="X131" s="5">
        <f t="shared" si="31"/>
        <v>0</v>
      </c>
      <c r="Y131" t="s">
        <v>46</v>
      </c>
      <c r="Z131" s="5">
        <f t="shared" si="32"/>
        <v>0</v>
      </c>
      <c r="AA131" t="s">
        <v>35</v>
      </c>
      <c r="AB131" s="5">
        <f t="shared" si="33"/>
        <v>0</v>
      </c>
      <c r="AC131" t="s">
        <v>27</v>
      </c>
      <c r="AD131" s="5">
        <f t="shared" si="34"/>
        <v>5</v>
      </c>
      <c r="AE131" t="s">
        <v>28</v>
      </c>
      <c r="AF131" s="5">
        <f t="shared" si="35"/>
        <v>0</v>
      </c>
      <c r="AG131" s="1">
        <v>8</v>
      </c>
      <c r="AH131" s="6">
        <f>ABS(8-Table1[[#This Row],[Die 1. Frauen des FCSP landet in der Regionalliga Nord (12er Liga) auf Rang...?]])</f>
        <v>0</v>
      </c>
      <c r="AI131" s="6">
        <v>5</v>
      </c>
      <c r="AJ131" s="1">
        <v>14</v>
      </c>
      <c r="AK131" s="6">
        <f>ABS(16-Table1[[#This Row],[Die U23 des FCSP landet in der Regionalliga Nord (18er Liga) auf Rang....?]])</f>
        <v>2</v>
      </c>
      <c r="AL131" s="6">
        <f>0-Table1[[#This Row],[Spalte17]]</f>
        <v>-2</v>
      </c>
      <c r="AM13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31"/>
    </row>
    <row r="132" spans="1:42" x14ac:dyDescent="0.25">
      <c r="A132">
        <v>130</v>
      </c>
      <c r="B132" t="s">
        <v>424</v>
      </c>
      <c r="C132" s="1">
        <v>15</v>
      </c>
      <c r="D132" s="6">
        <f>-18+Table1[[#This Row],[Auf welchem Platz landet der FC St. Pauli in der 1. Bundesliga 2025/26?]]</f>
        <v>-3</v>
      </c>
      <c r="E132" t="s">
        <v>14</v>
      </c>
      <c r="F132" s="5">
        <v>5</v>
      </c>
      <c r="G132" t="s">
        <v>14</v>
      </c>
      <c r="H132" t="s">
        <v>56</v>
      </c>
      <c r="I132" t="s">
        <v>25</v>
      </c>
      <c r="J132" t="s">
        <v>16</v>
      </c>
      <c r="K132">
        <f t="shared" si="24"/>
        <v>1</v>
      </c>
      <c r="L132">
        <f t="shared" si="25"/>
        <v>1</v>
      </c>
      <c r="M132">
        <f t="shared" si="26"/>
        <v>0</v>
      </c>
      <c r="N132">
        <f t="shared" si="27"/>
        <v>1</v>
      </c>
      <c r="O132" s="5">
        <f>SUM(Table1[[#This Row],[Spalte5]:[Spalte6]])*5</f>
        <v>15</v>
      </c>
      <c r="P132" t="s">
        <v>34</v>
      </c>
      <c r="Q132" t="s">
        <v>78</v>
      </c>
      <c r="R132" t="s">
        <v>23</v>
      </c>
      <c r="S132">
        <f t="shared" si="28"/>
        <v>0</v>
      </c>
      <c r="T132">
        <f t="shared" si="29"/>
        <v>1</v>
      </c>
      <c r="U132">
        <f t="shared" si="30"/>
        <v>0</v>
      </c>
      <c r="V132" s="5">
        <f>SUM(Table1[[#This Row],[Spalte94]:[Spalte92]])*5</f>
        <v>5</v>
      </c>
      <c r="W132" t="s">
        <v>34</v>
      </c>
      <c r="X132" s="5">
        <f t="shared" si="31"/>
        <v>0</v>
      </c>
      <c r="Y132" t="s">
        <v>18</v>
      </c>
      <c r="Z132" s="5">
        <f t="shared" si="32"/>
        <v>0</v>
      </c>
      <c r="AA132" t="s">
        <v>19</v>
      </c>
      <c r="AB132" s="5">
        <f t="shared" si="33"/>
        <v>0</v>
      </c>
      <c r="AC132" t="s">
        <v>27</v>
      </c>
      <c r="AD132" s="5">
        <f t="shared" si="34"/>
        <v>5</v>
      </c>
      <c r="AE132" t="s">
        <v>37</v>
      </c>
      <c r="AF132" s="5">
        <f t="shared" si="35"/>
        <v>0</v>
      </c>
      <c r="AG132" s="1">
        <v>7</v>
      </c>
      <c r="AH132" s="6">
        <f>ABS(8-Table1[[#This Row],[Die 1. Frauen des FCSP landet in der Regionalliga Nord (12er Liga) auf Rang...?]])</f>
        <v>1</v>
      </c>
      <c r="AI132" s="6">
        <f>0-Table1[[#This Row],[Spalte16]]</f>
        <v>-1</v>
      </c>
      <c r="AJ132" s="1">
        <v>13</v>
      </c>
      <c r="AK132" s="6">
        <f>ABS(16-Table1[[#This Row],[Die U23 des FCSP landet in der Regionalliga Nord (18er Liga) auf Rang....?]])</f>
        <v>3</v>
      </c>
      <c r="AL132" s="6">
        <f>0-Table1[[#This Row],[Spalte17]]</f>
        <v>-3</v>
      </c>
      <c r="AM13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32"/>
    </row>
    <row r="133" spans="1:42" x14ac:dyDescent="0.25">
      <c r="A133">
        <v>131</v>
      </c>
      <c r="B133" t="s">
        <v>269</v>
      </c>
      <c r="C133" s="1">
        <v>15</v>
      </c>
      <c r="D133" s="6">
        <f>-18+Table1[[#This Row],[Auf welchem Platz landet der FC St. Pauli in der 1. Bundesliga 2025/26?]]</f>
        <v>-3</v>
      </c>
      <c r="E133" t="s">
        <v>14</v>
      </c>
      <c r="F133" s="5">
        <v>5</v>
      </c>
      <c r="G133" t="s">
        <v>56</v>
      </c>
      <c r="H133" t="s">
        <v>25</v>
      </c>
      <c r="I133" t="s">
        <v>14</v>
      </c>
      <c r="J133" t="s">
        <v>16</v>
      </c>
      <c r="K133">
        <f t="shared" si="24"/>
        <v>1</v>
      </c>
      <c r="L133">
        <f t="shared" si="25"/>
        <v>1</v>
      </c>
      <c r="M133">
        <f t="shared" si="26"/>
        <v>0</v>
      </c>
      <c r="N133">
        <f t="shared" si="27"/>
        <v>1</v>
      </c>
      <c r="O133" s="5">
        <f>SUM(Table1[[#This Row],[Spalte5]:[Spalte6]])*5</f>
        <v>15</v>
      </c>
      <c r="P133" t="s">
        <v>78</v>
      </c>
      <c r="Q133" t="s">
        <v>23</v>
      </c>
      <c r="R133" t="s">
        <v>34</v>
      </c>
      <c r="S133">
        <f t="shared" si="28"/>
        <v>0</v>
      </c>
      <c r="T133">
        <f t="shared" si="29"/>
        <v>1</v>
      </c>
      <c r="U133">
        <f t="shared" si="30"/>
        <v>0</v>
      </c>
      <c r="V133" s="5">
        <f>SUM(Table1[[#This Row],[Spalte94]:[Spalte92]])*5</f>
        <v>5</v>
      </c>
      <c r="W133" t="s">
        <v>24</v>
      </c>
      <c r="X133" s="5">
        <f t="shared" si="31"/>
        <v>0</v>
      </c>
      <c r="Y133" t="s">
        <v>30</v>
      </c>
      <c r="Z133" s="5">
        <f t="shared" si="32"/>
        <v>0</v>
      </c>
      <c r="AA133" t="s">
        <v>35</v>
      </c>
      <c r="AB133" s="5">
        <f t="shared" si="33"/>
        <v>0</v>
      </c>
      <c r="AC133" t="s">
        <v>27</v>
      </c>
      <c r="AD133" s="5">
        <f t="shared" si="34"/>
        <v>5</v>
      </c>
      <c r="AE133" t="s">
        <v>28</v>
      </c>
      <c r="AF133" s="5">
        <f t="shared" si="35"/>
        <v>0</v>
      </c>
      <c r="AG133" s="1">
        <v>6</v>
      </c>
      <c r="AH133" s="6">
        <f>ABS(8-Table1[[#This Row],[Die 1. Frauen des FCSP landet in der Regionalliga Nord (12er Liga) auf Rang...?]])</f>
        <v>2</v>
      </c>
      <c r="AI133" s="6">
        <f>0-Table1[[#This Row],[Spalte16]]</f>
        <v>-2</v>
      </c>
      <c r="AJ133" s="1">
        <v>14</v>
      </c>
      <c r="AK133" s="6">
        <f>ABS(16-Table1[[#This Row],[Die U23 des FCSP landet in der Regionalliga Nord (18er Liga) auf Rang....?]])</f>
        <v>2</v>
      </c>
      <c r="AL133" s="6">
        <f>0-Table1[[#This Row],[Spalte17]]</f>
        <v>-2</v>
      </c>
      <c r="AM13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33"/>
    </row>
    <row r="134" spans="1:42" x14ac:dyDescent="0.25">
      <c r="A134">
        <v>132</v>
      </c>
      <c r="B134" t="s">
        <v>723</v>
      </c>
      <c r="C134" s="1">
        <v>14</v>
      </c>
      <c r="D134" s="6">
        <f>-18+Table1[[#This Row],[Auf welchem Platz landet der FC St. Pauli in der 1. Bundesliga 2025/26?]]</f>
        <v>-4</v>
      </c>
      <c r="E134" t="s">
        <v>14</v>
      </c>
      <c r="F134" s="5">
        <v>5</v>
      </c>
      <c r="G134" t="s">
        <v>17</v>
      </c>
      <c r="H134" t="s">
        <v>14</v>
      </c>
      <c r="I134" t="s">
        <v>16</v>
      </c>
      <c r="J134" t="s">
        <v>43</v>
      </c>
      <c r="K134">
        <f t="shared" si="24"/>
        <v>1</v>
      </c>
      <c r="L134">
        <f t="shared" si="25"/>
        <v>0</v>
      </c>
      <c r="M134">
        <f t="shared" si="26"/>
        <v>1</v>
      </c>
      <c r="N134">
        <f t="shared" si="27"/>
        <v>1</v>
      </c>
      <c r="O134" s="5">
        <f>SUM(Table1[[#This Row],[Spalte5]:[Spalte6]])*5</f>
        <v>15</v>
      </c>
      <c r="P134" t="s">
        <v>34</v>
      </c>
      <c r="Q134" t="s">
        <v>78</v>
      </c>
      <c r="R134" t="s">
        <v>15</v>
      </c>
      <c r="S134">
        <f t="shared" si="28"/>
        <v>0</v>
      </c>
      <c r="T134">
        <f t="shared" si="29"/>
        <v>1</v>
      </c>
      <c r="U134">
        <f t="shared" si="30"/>
        <v>0</v>
      </c>
      <c r="V134" s="5">
        <f>SUM(Table1[[#This Row],[Spalte94]:[Spalte92]])*5</f>
        <v>5</v>
      </c>
      <c r="W134" t="s">
        <v>50</v>
      </c>
      <c r="X134" s="5">
        <f t="shared" si="31"/>
        <v>0</v>
      </c>
      <c r="Y134" t="s">
        <v>46</v>
      </c>
      <c r="Z134" s="5">
        <f t="shared" si="32"/>
        <v>0</v>
      </c>
      <c r="AA134" t="s">
        <v>35</v>
      </c>
      <c r="AB134" s="5">
        <f t="shared" si="33"/>
        <v>0</v>
      </c>
      <c r="AC134" t="s">
        <v>27</v>
      </c>
      <c r="AD134" s="5">
        <f t="shared" si="34"/>
        <v>5</v>
      </c>
      <c r="AE134" t="s">
        <v>28</v>
      </c>
      <c r="AF134" s="5">
        <f t="shared" si="35"/>
        <v>0</v>
      </c>
      <c r="AG134" s="1">
        <v>7</v>
      </c>
      <c r="AH134" s="6">
        <f>ABS(8-Table1[[#This Row],[Die 1. Frauen des FCSP landet in der Regionalliga Nord (12er Liga) auf Rang...?]])</f>
        <v>1</v>
      </c>
      <c r="AI134" s="6">
        <f>0-Table1[[#This Row],[Spalte16]]</f>
        <v>-1</v>
      </c>
      <c r="AJ134" s="1">
        <v>14</v>
      </c>
      <c r="AK134" s="6">
        <f>ABS(16-Table1[[#This Row],[Die U23 des FCSP landet in der Regionalliga Nord (18er Liga) auf Rang....?]])</f>
        <v>2</v>
      </c>
      <c r="AL134" s="6">
        <f>0-Table1[[#This Row],[Spalte17]]</f>
        <v>-2</v>
      </c>
      <c r="AM13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34"/>
    </row>
    <row r="135" spans="1:42" x14ac:dyDescent="0.25">
      <c r="A135">
        <v>133</v>
      </c>
      <c r="B135" t="s">
        <v>934</v>
      </c>
      <c r="C135" s="1">
        <v>15</v>
      </c>
      <c r="D135" s="6">
        <f>-18+Table1[[#This Row],[Auf welchem Platz landet der FC St. Pauli in der 1. Bundesliga 2025/26?]]</f>
        <v>-3</v>
      </c>
      <c r="E135" t="s">
        <v>14</v>
      </c>
      <c r="F135" s="5">
        <v>5</v>
      </c>
      <c r="G135" t="s">
        <v>14</v>
      </c>
      <c r="H135" t="s">
        <v>25</v>
      </c>
      <c r="I135" t="s">
        <v>17</v>
      </c>
      <c r="J135" t="s">
        <v>54</v>
      </c>
      <c r="K135">
        <f t="shared" si="24"/>
        <v>1</v>
      </c>
      <c r="L135">
        <f t="shared" si="25"/>
        <v>1</v>
      </c>
      <c r="M135">
        <f t="shared" si="26"/>
        <v>1</v>
      </c>
      <c r="N135">
        <f t="shared" si="27"/>
        <v>0</v>
      </c>
      <c r="O135" s="5">
        <f>SUM(Table1[[#This Row],[Spalte5]:[Spalte6]])*5</f>
        <v>15</v>
      </c>
      <c r="P135" t="s">
        <v>23</v>
      </c>
      <c r="Q135" t="s">
        <v>78</v>
      </c>
      <c r="R135" t="s">
        <v>34</v>
      </c>
      <c r="S135">
        <f t="shared" si="28"/>
        <v>0</v>
      </c>
      <c r="T135">
        <f t="shared" si="29"/>
        <v>1</v>
      </c>
      <c r="U135">
        <f t="shared" si="30"/>
        <v>0</v>
      </c>
      <c r="V135" s="5">
        <f>SUM(Table1[[#This Row],[Spalte94]:[Spalte92]])*5</f>
        <v>5</v>
      </c>
      <c r="W135" t="s">
        <v>23</v>
      </c>
      <c r="X135" s="5">
        <f t="shared" si="31"/>
        <v>0</v>
      </c>
      <c r="Y135" t="s">
        <v>46</v>
      </c>
      <c r="Z135" s="5">
        <f t="shared" si="32"/>
        <v>0</v>
      </c>
      <c r="AA135" t="s">
        <v>19</v>
      </c>
      <c r="AB135" s="5">
        <f t="shared" si="33"/>
        <v>0</v>
      </c>
      <c r="AC135" t="s">
        <v>27</v>
      </c>
      <c r="AD135" s="5">
        <f t="shared" si="34"/>
        <v>5</v>
      </c>
      <c r="AE135" t="s">
        <v>37</v>
      </c>
      <c r="AF135" s="5">
        <f t="shared" si="35"/>
        <v>0</v>
      </c>
      <c r="AG135" s="1">
        <v>6</v>
      </c>
      <c r="AH135" s="6">
        <f>ABS(8-Table1[[#This Row],[Die 1. Frauen des FCSP landet in der Regionalliga Nord (12er Liga) auf Rang...?]])</f>
        <v>2</v>
      </c>
      <c r="AI135" s="6">
        <f>0-Table1[[#This Row],[Spalte16]]</f>
        <v>-2</v>
      </c>
      <c r="AJ135" s="1">
        <v>14</v>
      </c>
      <c r="AK135" s="6">
        <f>ABS(16-Table1[[#This Row],[Die U23 des FCSP landet in der Regionalliga Nord (18er Liga) auf Rang....?]])</f>
        <v>2</v>
      </c>
      <c r="AL135" s="6">
        <f>0-Table1[[#This Row],[Spalte17]]</f>
        <v>-2</v>
      </c>
      <c r="AM13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35"/>
    </row>
    <row r="136" spans="1:42" x14ac:dyDescent="0.25">
      <c r="A136">
        <v>134</v>
      </c>
      <c r="B136" t="s">
        <v>587</v>
      </c>
      <c r="C136" s="1">
        <v>15</v>
      </c>
      <c r="D136" s="6">
        <f>-18+Table1[[#This Row],[Auf welchem Platz landet der FC St. Pauli in der 1. Bundesliga 2025/26?]]</f>
        <v>-3</v>
      </c>
      <c r="E136" t="s">
        <v>14</v>
      </c>
      <c r="F136" s="5">
        <v>5</v>
      </c>
      <c r="G136" t="s">
        <v>14</v>
      </c>
      <c r="H136" t="s">
        <v>54</v>
      </c>
      <c r="I136" t="s">
        <v>25</v>
      </c>
      <c r="J136" t="s">
        <v>16</v>
      </c>
      <c r="K136">
        <f t="shared" si="24"/>
        <v>1</v>
      </c>
      <c r="L136">
        <f t="shared" si="25"/>
        <v>1</v>
      </c>
      <c r="M136">
        <f t="shared" si="26"/>
        <v>0</v>
      </c>
      <c r="N136">
        <f t="shared" si="27"/>
        <v>1</v>
      </c>
      <c r="O136" s="5">
        <f>SUM(Table1[[#This Row],[Spalte5]:[Spalte6]])*5</f>
        <v>15</v>
      </c>
      <c r="P136" t="s">
        <v>78</v>
      </c>
      <c r="Q136" t="s">
        <v>34</v>
      </c>
      <c r="R136" t="s">
        <v>41</v>
      </c>
      <c r="S136">
        <f t="shared" si="28"/>
        <v>0</v>
      </c>
      <c r="T136">
        <f t="shared" si="29"/>
        <v>1</v>
      </c>
      <c r="U136">
        <f t="shared" si="30"/>
        <v>0</v>
      </c>
      <c r="V136" s="5">
        <f>SUM(Table1[[#This Row],[Spalte94]:[Spalte92]])*5</f>
        <v>5</v>
      </c>
      <c r="W136" t="s">
        <v>24</v>
      </c>
      <c r="X136" s="5">
        <f t="shared" si="31"/>
        <v>0</v>
      </c>
      <c r="Y136" t="s">
        <v>18</v>
      </c>
      <c r="Z136" s="5">
        <f t="shared" si="32"/>
        <v>0</v>
      </c>
      <c r="AA136" t="s">
        <v>19</v>
      </c>
      <c r="AB136" s="5">
        <f t="shared" si="33"/>
        <v>0</v>
      </c>
      <c r="AC136" t="s">
        <v>27</v>
      </c>
      <c r="AD136" s="5">
        <f t="shared" si="34"/>
        <v>5</v>
      </c>
      <c r="AE136" t="s">
        <v>32</v>
      </c>
      <c r="AF136" s="5">
        <f t="shared" si="35"/>
        <v>0</v>
      </c>
      <c r="AG136" s="1">
        <v>6</v>
      </c>
      <c r="AH136" s="6">
        <f>ABS(8-Table1[[#This Row],[Die 1. Frauen des FCSP landet in der Regionalliga Nord (12er Liga) auf Rang...?]])</f>
        <v>2</v>
      </c>
      <c r="AI136" s="6">
        <f>0-Table1[[#This Row],[Spalte16]]</f>
        <v>-2</v>
      </c>
      <c r="AJ136" s="1">
        <v>14</v>
      </c>
      <c r="AK136" s="6">
        <f>ABS(16-Table1[[#This Row],[Die U23 des FCSP landet in der Regionalliga Nord (18er Liga) auf Rang....?]])</f>
        <v>2</v>
      </c>
      <c r="AL136" s="6">
        <f>0-Table1[[#This Row],[Spalte17]]</f>
        <v>-2</v>
      </c>
      <c r="AM13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36"/>
    </row>
    <row r="137" spans="1:42" x14ac:dyDescent="0.25">
      <c r="A137">
        <v>135</v>
      </c>
      <c r="B137" t="s">
        <v>69</v>
      </c>
      <c r="C137" s="1">
        <v>14</v>
      </c>
      <c r="D137" s="6">
        <f>-18+Table1[[#This Row],[Auf welchem Platz landet der FC St. Pauli in der 1. Bundesliga 2025/26?]]</f>
        <v>-4</v>
      </c>
      <c r="E137" t="s">
        <v>14</v>
      </c>
      <c r="F137" s="5">
        <v>5</v>
      </c>
      <c r="G137" t="s">
        <v>14</v>
      </c>
      <c r="H137" t="s">
        <v>17</v>
      </c>
      <c r="I137" t="s">
        <v>25</v>
      </c>
      <c r="J137" t="s">
        <v>56</v>
      </c>
      <c r="K137">
        <f t="shared" si="24"/>
        <v>1</v>
      </c>
      <c r="L137">
        <f t="shared" si="25"/>
        <v>1</v>
      </c>
      <c r="M137">
        <f t="shared" si="26"/>
        <v>1</v>
      </c>
      <c r="N137">
        <f t="shared" si="27"/>
        <v>0</v>
      </c>
      <c r="O137" s="5">
        <f>SUM(Table1[[#This Row],[Spalte5]:[Spalte6]])*5</f>
        <v>15</v>
      </c>
      <c r="P137" t="s">
        <v>23</v>
      </c>
      <c r="Q137" t="s">
        <v>78</v>
      </c>
      <c r="R137" t="s">
        <v>200</v>
      </c>
      <c r="S137">
        <f t="shared" si="28"/>
        <v>0</v>
      </c>
      <c r="T137">
        <f t="shared" si="29"/>
        <v>1</v>
      </c>
      <c r="U137">
        <f t="shared" si="30"/>
        <v>0</v>
      </c>
      <c r="V137" s="5">
        <f>SUM(Table1[[#This Row],[Spalte94]:[Spalte92]])*5</f>
        <v>5</v>
      </c>
      <c r="W137" t="s">
        <v>23</v>
      </c>
      <c r="X137" s="5">
        <f t="shared" si="31"/>
        <v>0</v>
      </c>
      <c r="Y137" t="s">
        <v>48</v>
      </c>
      <c r="Z137" s="5">
        <f t="shared" si="32"/>
        <v>0</v>
      </c>
      <c r="AA137" t="s">
        <v>35</v>
      </c>
      <c r="AB137" s="5">
        <f t="shared" si="33"/>
        <v>0</v>
      </c>
      <c r="AC137" t="s">
        <v>27</v>
      </c>
      <c r="AD137" s="5">
        <f t="shared" si="34"/>
        <v>5</v>
      </c>
      <c r="AE137" t="s">
        <v>28</v>
      </c>
      <c r="AF137" s="5">
        <f t="shared" si="35"/>
        <v>0</v>
      </c>
      <c r="AG137" s="1">
        <v>7</v>
      </c>
      <c r="AH137" s="6">
        <f>ABS(8-Table1[[#This Row],[Die 1. Frauen des FCSP landet in der Regionalliga Nord (12er Liga) auf Rang...?]])</f>
        <v>1</v>
      </c>
      <c r="AI137" s="6">
        <f>0-Table1[[#This Row],[Spalte16]]</f>
        <v>-1</v>
      </c>
      <c r="AJ137" s="1">
        <v>14</v>
      </c>
      <c r="AK137" s="6">
        <f>ABS(16-Table1[[#This Row],[Die U23 des FCSP landet in der Regionalliga Nord (18er Liga) auf Rang....?]])</f>
        <v>2</v>
      </c>
      <c r="AL137" s="6">
        <f>0-Table1[[#This Row],[Spalte17]]</f>
        <v>-2</v>
      </c>
      <c r="AM13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37"/>
    </row>
    <row r="138" spans="1:42" x14ac:dyDescent="0.25">
      <c r="A138">
        <v>136</v>
      </c>
      <c r="B138" t="s">
        <v>192</v>
      </c>
      <c r="C138" s="1">
        <v>15</v>
      </c>
      <c r="D138" s="6">
        <f>-18+Table1[[#This Row],[Auf welchem Platz landet der FC St. Pauli in der 1. Bundesliga 2025/26?]]</f>
        <v>-3</v>
      </c>
      <c r="E138" t="s">
        <v>14</v>
      </c>
      <c r="F138" s="5">
        <v>5</v>
      </c>
      <c r="G138" t="s">
        <v>14</v>
      </c>
      <c r="H138" t="s">
        <v>56</v>
      </c>
      <c r="I138" t="s">
        <v>25</v>
      </c>
      <c r="J138" t="s">
        <v>17</v>
      </c>
      <c r="K138">
        <f t="shared" si="24"/>
        <v>1</v>
      </c>
      <c r="L138">
        <f t="shared" si="25"/>
        <v>1</v>
      </c>
      <c r="M138">
        <f t="shared" si="26"/>
        <v>1</v>
      </c>
      <c r="N138">
        <f t="shared" si="27"/>
        <v>0</v>
      </c>
      <c r="O138" s="5">
        <f>SUM(Table1[[#This Row],[Spalte5]:[Spalte6]])*5</f>
        <v>15</v>
      </c>
      <c r="P138" t="s">
        <v>34</v>
      </c>
      <c r="Q138" t="s">
        <v>78</v>
      </c>
      <c r="R138" t="s">
        <v>23</v>
      </c>
      <c r="S138">
        <f t="shared" si="28"/>
        <v>0</v>
      </c>
      <c r="T138">
        <f t="shared" si="29"/>
        <v>1</v>
      </c>
      <c r="U138">
        <f t="shared" si="30"/>
        <v>0</v>
      </c>
      <c r="V138" s="5">
        <f>SUM(Table1[[#This Row],[Spalte94]:[Spalte92]])*5</f>
        <v>5</v>
      </c>
      <c r="W138" t="s">
        <v>23</v>
      </c>
      <c r="X138" s="5">
        <f t="shared" si="31"/>
        <v>0</v>
      </c>
      <c r="Y138" t="s">
        <v>18</v>
      </c>
      <c r="Z138" s="5">
        <f t="shared" si="32"/>
        <v>0</v>
      </c>
      <c r="AA138" t="s">
        <v>19</v>
      </c>
      <c r="AB138" s="5">
        <f t="shared" si="33"/>
        <v>0</v>
      </c>
      <c r="AC138" t="s">
        <v>20</v>
      </c>
      <c r="AD138" s="5">
        <f t="shared" si="34"/>
        <v>0</v>
      </c>
      <c r="AE138" t="s">
        <v>32</v>
      </c>
      <c r="AF138" s="5">
        <f t="shared" si="35"/>
        <v>0</v>
      </c>
      <c r="AG138" s="1">
        <v>8</v>
      </c>
      <c r="AH138" s="6">
        <f>ABS(8-Table1[[#This Row],[Die 1. Frauen des FCSP landet in der Regionalliga Nord (12er Liga) auf Rang...?]])</f>
        <v>0</v>
      </c>
      <c r="AI138" s="6">
        <v>5</v>
      </c>
      <c r="AJ138" s="1">
        <v>12</v>
      </c>
      <c r="AK138" s="6">
        <f>ABS(16-Table1[[#This Row],[Die U23 des FCSP landet in der Regionalliga Nord (18er Liga) auf Rang....?]])</f>
        <v>4</v>
      </c>
      <c r="AL138" s="6">
        <f>0-Table1[[#This Row],[Spalte17]]</f>
        <v>-4</v>
      </c>
      <c r="AM13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38"/>
    </row>
    <row r="139" spans="1:42" x14ac:dyDescent="0.25">
      <c r="A139">
        <v>137</v>
      </c>
      <c r="B139" t="s">
        <v>303</v>
      </c>
      <c r="C139" s="1">
        <v>12</v>
      </c>
      <c r="D139" s="6">
        <f>-18+Table1[[#This Row],[Auf welchem Platz landet der FC St. Pauli in der 1. Bundesliga 2025/26?]]</f>
        <v>-6</v>
      </c>
      <c r="E139" t="s">
        <v>14</v>
      </c>
      <c r="F139" s="5">
        <v>5</v>
      </c>
      <c r="G139" t="s">
        <v>14</v>
      </c>
      <c r="H139" t="s">
        <v>56</v>
      </c>
      <c r="I139" t="s">
        <v>25</v>
      </c>
      <c r="J139" t="s">
        <v>54</v>
      </c>
      <c r="K139">
        <f t="shared" si="24"/>
        <v>1</v>
      </c>
      <c r="L139">
        <f t="shared" si="25"/>
        <v>1</v>
      </c>
      <c r="M139">
        <f t="shared" si="26"/>
        <v>0</v>
      </c>
      <c r="N139">
        <f t="shared" si="27"/>
        <v>0</v>
      </c>
      <c r="O139" s="5">
        <f>SUM(Table1[[#This Row],[Spalte5]:[Spalte6]])*5</f>
        <v>10</v>
      </c>
      <c r="P139" t="s">
        <v>78</v>
      </c>
      <c r="Q139" t="s">
        <v>23</v>
      </c>
      <c r="R139" t="s">
        <v>15</v>
      </c>
      <c r="S139">
        <f t="shared" si="28"/>
        <v>0</v>
      </c>
      <c r="T139">
        <f t="shared" si="29"/>
        <v>1</v>
      </c>
      <c r="U139">
        <f t="shared" si="30"/>
        <v>0</v>
      </c>
      <c r="V139" s="5">
        <f>SUM(Table1[[#This Row],[Spalte94]:[Spalte92]])*5</f>
        <v>5</v>
      </c>
      <c r="W139" t="s">
        <v>50</v>
      </c>
      <c r="X139" s="5">
        <f t="shared" si="31"/>
        <v>0</v>
      </c>
      <c r="Y139" t="s">
        <v>46</v>
      </c>
      <c r="Z139" s="5">
        <f t="shared" si="32"/>
        <v>0</v>
      </c>
      <c r="AA139" t="s">
        <v>19</v>
      </c>
      <c r="AB139" s="5">
        <f t="shared" si="33"/>
        <v>0</v>
      </c>
      <c r="AC139" t="s">
        <v>27</v>
      </c>
      <c r="AD139" s="5">
        <f t="shared" si="34"/>
        <v>5</v>
      </c>
      <c r="AE139" t="s">
        <v>28</v>
      </c>
      <c r="AF139" s="5">
        <f t="shared" si="35"/>
        <v>0</v>
      </c>
      <c r="AG139" s="1">
        <v>9</v>
      </c>
      <c r="AH139" s="6">
        <f>ABS(8-Table1[[#This Row],[Die 1. Frauen des FCSP landet in der Regionalliga Nord (12er Liga) auf Rang...?]])</f>
        <v>1</v>
      </c>
      <c r="AI139" s="6">
        <f>0-Table1[[#This Row],[Spalte16]]</f>
        <v>-1</v>
      </c>
      <c r="AJ139" s="1">
        <v>16</v>
      </c>
      <c r="AK139" s="6">
        <f>ABS(16-Table1[[#This Row],[Die U23 des FCSP landet in der Regionalliga Nord (18er Liga) auf Rang....?]])</f>
        <v>0</v>
      </c>
      <c r="AL139" s="6">
        <v>5</v>
      </c>
      <c r="AM13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39"/>
    </row>
    <row r="140" spans="1:42" x14ac:dyDescent="0.25">
      <c r="A140">
        <v>138</v>
      </c>
      <c r="B140" t="s">
        <v>115</v>
      </c>
      <c r="C140" s="1">
        <v>14</v>
      </c>
      <c r="D140" s="6">
        <f>-18+Table1[[#This Row],[Auf welchem Platz landet der FC St. Pauli in der 1. Bundesliga 2025/26?]]</f>
        <v>-4</v>
      </c>
      <c r="E140" t="s">
        <v>14</v>
      </c>
      <c r="F140" s="5">
        <v>5</v>
      </c>
      <c r="G140" t="s">
        <v>14</v>
      </c>
      <c r="H140" t="s">
        <v>17</v>
      </c>
      <c r="I140" t="s">
        <v>56</v>
      </c>
      <c r="J140" t="s">
        <v>25</v>
      </c>
      <c r="K140">
        <f t="shared" si="24"/>
        <v>1</v>
      </c>
      <c r="L140">
        <f t="shared" si="25"/>
        <v>1</v>
      </c>
      <c r="M140">
        <f t="shared" si="26"/>
        <v>1</v>
      </c>
      <c r="N140">
        <f t="shared" si="27"/>
        <v>0</v>
      </c>
      <c r="O140" s="5">
        <f>SUM(Table1[[#This Row],[Spalte5]:[Spalte6]])*5</f>
        <v>15</v>
      </c>
      <c r="P140" t="s">
        <v>34</v>
      </c>
      <c r="Q140" t="s">
        <v>78</v>
      </c>
      <c r="R140" t="s">
        <v>15</v>
      </c>
      <c r="S140">
        <f t="shared" si="28"/>
        <v>0</v>
      </c>
      <c r="T140">
        <f t="shared" si="29"/>
        <v>1</v>
      </c>
      <c r="U140">
        <f t="shared" si="30"/>
        <v>0</v>
      </c>
      <c r="V140" s="5">
        <f>SUM(Table1[[#This Row],[Spalte94]:[Spalte92]])*5</f>
        <v>5</v>
      </c>
      <c r="W140" t="s">
        <v>15</v>
      </c>
      <c r="X140" s="5">
        <f t="shared" si="31"/>
        <v>0</v>
      </c>
      <c r="Y140" t="s">
        <v>18</v>
      </c>
      <c r="Z140" s="5">
        <f t="shared" si="32"/>
        <v>0</v>
      </c>
      <c r="AA140" t="s">
        <v>35</v>
      </c>
      <c r="AB140" s="5">
        <f t="shared" si="33"/>
        <v>0</v>
      </c>
      <c r="AC140" t="s">
        <v>27</v>
      </c>
      <c r="AD140" s="5">
        <f t="shared" si="34"/>
        <v>5</v>
      </c>
      <c r="AE140" t="s">
        <v>37</v>
      </c>
      <c r="AF140" s="5">
        <f t="shared" si="35"/>
        <v>0</v>
      </c>
      <c r="AG140" s="1">
        <v>7</v>
      </c>
      <c r="AH140" s="6">
        <f>ABS(8-Table1[[#This Row],[Die 1. Frauen des FCSP landet in der Regionalliga Nord (12er Liga) auf Rang...?]])</f>
        <v>1</v>
      </c>
      <c r="AI140" s="6">
        <f>0-Table1[[#This Row],[Spalte16]]</f>
        <v>-1</v>
      </c>
      <c r="AJ140" s="1">
        <v>14</v>
      </c>
      <c r="AK140" s="6">
        <f>ABS(16-Table1[[#This Row],[Die U23 des FCSP landet in der Regionalliga Nord (18er Liga) auf Rang....?]])</f>
        <v>2</v>
      </c>
      <c r="AL140" s="6">
        <f>0-Table1[[#This Row],[Spalte17]]</f>
        <v>-2</v>
      </c>
      <c r="AM14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40"/>
    </row>
    <row r="141" spans="1:42" x14ac:dyDescent="0.25">
      <c r="A141">
        <v>139</v>
      </c>
      <c r="B141" t="s">
        <v>380</v>
      </c>
      <c r="C141" s="1">
        <v>15</v>
      </c>
      <c r="D141" s="6">
        <f>-18+Table1[[#This Row],[Auf welchem Platz landet der FC St. Pauli in der 1. Bundesliga 2025/26?]]</f>
        <v>-3</v>
      </c>
      <c r="E141" t="s">
        <v>14</v>
      </c>
      <c r="F141" s="5">
        <v>5</v>
      </c>
      <c r="G141" t="s">
        <v>14</v>
      </c>
      <c r="H141" t="s">
        <v>54</v>
      </c>
      <c r="I141" t="s">
        <v>25</v>
      </c>
      <c r="J141" t="s">
        <v>17</v>
      </c>
      <c r="K141">
        <f t="shared" si="24"/>
        <v>1</v>
      </c>
      <c r="L141">
        <f t="shared" si="25"/>
        <v>1</v>
      </c>
      <c r="M141">
        <f t="shared" si="26"/>
        <v>1</v>
      </c>
      <c r="N141">
        <f t="shared" si="27"/>
        <v>0</v>
      </c>
      <c r="O141" s="5">
        <f>SUM(Table1[[#This Row],[Spalte5]:[Spalte6]])*5</f>
        <v>15</v>
      </c>
      <c r="P141" t="s">
        <v>24</v>
      </c>
      <c r="Q141" t="s">
        <v>78</v>
      </c>
      <c r="R141" t="s">
        <v>41</v>
      </c>
      <c r="S141">
        <f t="shared" si="28"/>
        <v>0</v>
      </c>
      <c r="T141">
        <f t="shared" si="29"/>
        <v>1</v>
      </c>
      <c r="U141">
        <f t="shared" si="30"/>
        <v>0</v>
      </c>
      <c r="V141" s="5">
        <f>SUM(Table1[[#This Row],[Spalte94]:[Spalte92]])*5</f>
        <v>5</v>
      </c>
      <c r="W141" t="s">
        <v>15</v>
      </c>
      <c r="X141" s="5">
        <f t="shared" si="31"/>
        <v>0</v>
      </c>
      <c r="Y141" t="s">
        <v>48</v>
      </c>
      <c r="Z141" s="5">
        <f t="shared" si="32"/>
        <v>0</v>
      </c>
      <c r="AA141" t="s">
        <v>19</v>
      </c>
      <c r="AB141" s="5">
        <f t="shared" si="33"/>
        <v>0</v>
      </c>
      <c r="AC141" t="s">
        <v>27</v>
      </c>
      <c r="AD141" s="5">
        <f t="shared" si="34"/>
        <v>5</v>
      </c>
      <c r="AE141" t="s">
        <v>28</v>
      </c>
      <c r="AF141" s="5">
        <f t="shared" si="35"/>
        <v>0</v>
      </c>
      <c r="AG141" s="1">
        <v>6</v>
      </c>
      <c r="AH141" s="6">
        <f>ABS(8-Table1[[#This Row],[Die 1. Frauen des FCSP landet in der Regionalliga Nord (12er Liga) auf Rang...?]])</f>
        <v>2</v>
      </c>
      <c r="AI141" s="6">
        <f>0-Table1[[#This Row],[Spalte16]]</f>
        <v>-2</v>
      </c>
      <c r="AJ141" s="1">
        <v>14</v>
      </c>
      <c r="AK141" s="6">
        <f>ABS(16-Table1[[#This Row],[Die U23 des FCSP landet in der Regionalliga Nord (18er Liga) auf Rang....?]])</f>
        <v>2</v>
      </c>
      <c r="AL141" s="6">
        <f>0-Table1[[#This Row],[Spalte17]]</f>
        <v>-2</v>
      </c>
      <c r="AM14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41"/>
    </row>
    <row r="142" spans="1:42" x14ac:dyDescent="0.25">
      <c r="A142">
        <v>140</v>
      </c>
      <c r="B142" t="s">
        <v>619</v>
      </c>
      <c r="C142" s="1">
        <v>14</v>
      </c>
      <c r="D142" s="6">
        <f>-18+Table1[[#This Row],[Auf welchem Platz landet der FC St. Pauli in der 1. Bundesliga 2025/26?]]</f>
        <v>-4</v>
      </c>
      <c r="E142" t="s">
        <v>14</v>
      </c>
      <c r="F142" s="5">
        <v>5</v>
      </c>
      <c r="G142" t="s">
        <v>14</v>
      </c>
      <c r="H142" t="s">
        <v>25</v>
      </c>
      <c r="I142" t="s">
        <v>17</v>
      </c>
      <c r="J142" t="s">
        <v>16</v>
      </c>
      <c r="K142">
        <f t="shared" si="24"/>
        <v>1</v>
      </c>
      <c r="L142">
        <f t="shared" si="25"/>
        <v>1</v>
      </c>
      <c r="M142">
        <f t="shared" si="26"/>
        <v>1</v>
      </c>
      <c r="N142">
        <f t="shared" si="27"/>
        <v>1</v>
      </c>
      <c r="O142" s="5">
        <f>SUM(Table1[[#This Row],[Spalte5]:[Spalte6]])*5</f>
        <v>20</v>
      </c>
      <c r="P142" t="s">
        <v>23</v>
      </c>
      <c r="Q142" t="s">
        <v>78</v>
      </c>
      <c r="R142" t="s">
        <v>34</v>
      </c>
      <c r="S142">
        <f t="shared" si="28"/>
        <v>0</v>
      </c>
      <c r="T142">
        <f t="shared" si="29"/>
        <v>1</v>
      </c>
      <c r="U142">
        <f t="shared" si="30"/>
        <v>0</v>
      </c>
      <c r="V142" s="5">
        <f>SUM(Table1[[#This Row],[Spalte94]:[Spalte92]])*5</f>
        <v>5</v>
      </c>
      <c r="W142" t="s">
        <v>23</v>
      </c>
      <c r="X142" s="5">
        <f t="shared" si="31"/>
        <v>0</v>
      </c>
      <c r="Y142" t="s">
        <v>48</v>
      </c>
      <c r="Z142" s="5">
        <f t="shared" si="32"/>
        <v>0</v>
      </c>
      <c r="AA142" t="s">
        <v>19</v>
      </c>
      <c r="AB142" s="5">
        <f t="shared" si="33"/>
        <v>0</v>
      </c>
      <c r="AC142" t="s">
        <v>20</v>
      </c>
      <c r="AD142" s="5">
        <f t="shared" si="34"/>
        <v>0</v>
      </c>
      <c r="AE142" t="s">
        <v>37</v>
      </c>
      <c r="AF142" s="5">
        <f t="shared" si="35"/>
        <v>0</v>
      </c>
      <c r="AG142" s="1">
        <v>6</v>
      </c>
      <c r="AH142" s="6">
        <f>ABS(8-Table1[[#This Row],[Die 1. Frauen des FCSP landet in der Regionalliga Nord (12er Liga) auf Rang...?]])</f>
        <v>2</v>
      </c>
      <c r="AI142" s="6">
        <f>0-Table1[[#This Row],[Spalte16]]</f>
        <v>-2</v>
      </c>
      <c r="AJ142" s="1">
        <v>15</v>
      </c>
      <c r="AK142" s="6">
        <f>ABS(16-Table1[[#This Row],[Die U23 des FCSP landet in der Regionalliga Nord (18er Liga) auf Rang....?]])</f>
        <v>1</v>
      </c>
      <c r="AL142" s="6">
        <f>0-Table1[[#This Row],[Spalte17]]</f>
        <v>-1</v>
      </c>
      <c r="AM14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42"/>
    </row>
    <row r="143" spans="1:42" x14ac:dyDescent="0.25">
      <c r="A143">
        <v>141</v>
      </c>
      <c r="B143" t="s">
        <v>743</v>
      </c>
      <c r="C143" s="1">
        <v>15</v>
      </c>
      <c r="D143" s="6">
        <f>-18+Table1[[#This Row],[Auf welchem Platz landet der FC St. Pauli in der 1. Bundesliga 2025/26?]]</f>
        <v>-3</v>
      </c>
      <c r="E143" t="s">
        <v>14</v>
      </c>
      <c r="F143" s="5">
        <v>5</v>
      </c>
      <c r="G143" t="s">
        <v>14</v>
      </c>
      <c r="H143" t="s">
        <v>56</v>
      </c>
      <c r="I143" t="s">
        <v>25</v>
      </c>
      <c r="J143" t="s">
        <v>17</v>
      </c>
      <c r="K143">
        <f t="shared" si="24"/>
        <v>1</v>
      </c>
      <c r="L143">
        <f t="shared" si="25"/>
        <v>1</v>
      </c>
      <c r="M143">
        <f t="shared" si="26"/>
        <v>1</v>
      </c>
      <c r="N143">
        <f t="shared" si="27"/>
        <v>0</v>
      </c>
      <c r="O143" s="5">
        <f>SUM(Table1[[#This Row],[Spalte5]:[Spalte6]])*5</f>
        <v>15</v>
      </c>
      <c r="P143" t="s">
        <v>23</v>
      </c>
      <c r="Q143" t="s">
        <v>15</v>
      </c>
      <c r="R143" t="s">
        <v>78</v>
      </c>
      <c r="S143">
        <f t="shared" si="28"/>
        <v>0</v>
      </c>
      <c r="T143">
        <f t="shared" si="29"/>
        <v>1</v>
      </c>
      <c r="U143">
        <f t="shared" si="30"/>
        <v>0</v>
      </c>
      <c r="V143" s="5">
        <f>SUM(Table1[[#This Row],[Spalte94]:[Spalte92]])*5</f>
        <v>5</v>
      </c>
      <c r="W143" t="s">
        <v>34</v>
      </c>
      <c r="X143" s="5">
        <f t="shared" si="31"/>
        <v>0</v>
      </c>
      <c r="Y143" t="s">
        <v>18</v>
      </c>
      <c r="Z143" s="5">
        <f t="shared" si="32"/>
        <v>0</v>
      </c>
      <c r="AA143" t="s">
        <v>35</v>
      </c>
      <c r="AB143" s="5">
        <f t="shared" si="33"/>
        <v>0</v>
      </c>
      <c r="AC143" t="s">
        <v>27</v>
      </c>
      <c r="AD143" s="5">
        <f t="shared" si="34"/>
        <v>5</v>
      </c>
      <c r="AE143" t="s">
        <v>28</v>
      </c>
      <c r="AF143" s="5">
        <f t="shared" si="35"/>
        <v>0</v>
      </c>
      <c r="AG143" s="1">
        <v>5</v>
      </c>
      <c r="AH143" s="6">
        <f>ABS(8-Table1[[#This Row],[Die 1. Frauen des FCSP landet in der Regionalliga Nord (12er Liga) auf Rang...?]])</f>
        <v>3</v>
      </c>
      <c r="AI143" s="6">
        <f>0-Table1[[#This Row],[Spalte16]]</f>
        <v>-3</v>
      </c>
      <c r="AJ143" s="1">
        <v>15</v>
      </c>
      <c r="AK143" s="6">
        <f>ABS(16-Table1[[#This Row],[Die U23 des FCSP landet in der Regionalliga Nord (18er Liga) auf Rang....?]])</f>
        <v>1</v>
      </c>
      <c r="AL143" s="6">
        <f>0-Table1[[#This Row],[Spalte17]]</f>
        <v>-1</v>
      </c>
      <c r="AM14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43"/>
    </row>
    <row r="144" spans="1:42" x14ac:dyDescent="0.25">
      <c r="A144">
        <v>142</v>
      </c>
      <c r="B144" t="s">
        <v>400</v>
      </c>
      <c r="C144" s="1">
        <v>14</v>
      </c>
      <c r="D144" s="6">
        <f>-18+Table1[[#This Row],[Auf welchem Platz landet der FC St. Pauli in der 1. Bundesliga 2025/26?]]</f>
        <v>-4</v>
      </c>
      <c r="E144" t="s">
        <v>14</v>
      </c>
      <c r="F144" s="5">
        <v>5</v>
      </c>
      <c r="G144" t="s">
        <v>14</v>
      </c>
      <c r="H144" t="s">
        <v>25</v>
      </c>
      <c r="I144" t="s">
        <v>56</v>
      </c>
      <c r="J144" t="s">
        <v>16</v>
      </c>
      <c r="K144">
        <f t="shared" si="24"/>
        <v>1</v>
      </c>
      <c r="L144">
        <f t="shared" si="25"/>
        <v>1</v>
      </c>
      <c r="M144">
        <f t="shared" si="26"/>
        <v>0</v>
      </c>
      <c r="N144">
        <f t="shared" si="27"/>
        <v>1</v>
      </c>
      <c r="O144" s="5">
        <f>SUM(Table1[[#This Row],[Spalte5]:[Spalte6]])*5</f>
        <v>15</v>
      </c>
      <c r="P144" t="s">
        <v>34</v>
      </c>
      <c r="Q144" t="s">
        <v>41</v>
      </c>
      <c r="R144" t="s">
        <v>78</v>
      </c>
      <c r="S144">
        <f t="shared" si="28"/>
        <v>0</v>
      </c>
      <c r="T144">
        <f t="shared" si="29"/>
        <v>1</v>
      </c>
      <c r="U144">
        <f t="shared" si="30"/>
        <v>0</v>
      </c>
      <c r="V144" s="5">
        <f>SUM(Table1[[#This Row],[Spalte94]:[Spalte92]])*5</f>
        <v>5</v>
      </c>
      <c r="W144" t="s">
        <v>34</v>
      </c>
      <c r="X144" s="5">
        <f t="shared" si="31"/>
        <v>0</v>
      </c>
      <c r="Y144" t="s">
        <v>18</v>
      </c>
      <c r="Z144" s="5">
        <f t="shared" si="32"/>
        <v>0</v>
      </c>
      <c r="AA144" t="s">
        <v>19</v>
      </c>
      <c r="AB144" s="5">
        <f t="shared" si="33"/>
        <v>0</v>
      </c>
      <c r="AC144" t="s">
        <v>27</v>
      </c>
      <c r="AD144" s="5">
        <f t="shared" si="34"/>
        <v>5</v>
      </c>
      <c r="AE144" t="s">
        <v>28</v>
      </c>
      <c r="AF144" s="5">
        <f t="shared" si="35"/>
        <v>0</v>
      </c>
      <c r="AG144" s="1">
        <v>7</v>
      </c>
      <c r="AH144" s="6">
        <f>ABS(8-Table1[[#This Row],[Die 1. Frauen des FCSP landet in der Regionalliga Nord (12er Liga) auf Rang...?]])</f>
        <v>1</v>
      </c>
      <c r="AI144" s="6">
        <f>0-Table1[[#This Row],[Spalte16]]</f>
        <v>-1</v>
      </c>
      <c r="AJ144" s="1">
        <v>14</v>
      </c>
      <c r="AK144" s="6">
        <f>ABS(16-Table1[[#This Row],[Die U23 des FCSP landet in der Regionalliga Nord (18er Liga) auf Rang....?]])</f>
        <v>2</v>
      </c>
      <c r="AL144" s="6">
        <f>0-Table1[[#This Row],[Spalte17]]</f>
        <v>-2</v>
      </c>
      <c r="AM14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44"/>
    </row>
    <row r="145" spans="1:42" x14ac:dyDescent="0.25">
      <c r="A145">
        <v>143</v>
      </c>
      <c r="B145" t="s">
        <v>175</v>
      </c>
      <c r="C145" s="1">
        <v>13</v>
      </c>
      <c r="D145" s="6">
        <f>-18+Table1[[#This Row],[Auf welchem Platz landet der FC St. Pauli in der 1. Bundesliga 2025/26?]]</f>
        <v>-5</v>
      </c>
      <c r="E145" t="s">
        <v>14</v>
      </c>
      <c r="F145" s="5">
        <v>5</v>
      </c>
      <c r="G145" t="s">
        <v>14</v>
      </c>
      <c r="H145" t="s">
        <v>56</v>
      </c>
      <c r="I145" t="s">
        <v>25</v>
      </c>
      <c r="J145" t="s">
        <v>17</v>
      </c>
      <c r="K145">
        <f t="shared" si="24"/>
        <v>1</v>
      </c>
      <c r="L145">
        <f t="shared" si="25"/>
        <v>1</v>
      </c>
      <c r="M145">
        <f t="shared" si="26"/>
        <v>1</v>
      </c>
      <c r="N145">
        <f t="shared" si="27"/>
        <v>0</v>
      </c>
      <c r="O145" s="5">
        <f>SUM(Table1[[#This Row],[Spalte5]:[Spalte6]])*5</f>
        <v>15</v>
      </c>
      <c r="P145" t="s">
        <v>34</v>
      </c>
      <c r="Q145" t="s">
        <v>78</v>
      </c>
      <c r="R145" t="s">
        <v>15</v>
      </c>
      <c r="S145">
        <f t="shared" si="28"/>
        <v>0</v>
      </c>
      <c r="T145">
        <f t="shared" si="29"/>
        <v>1</v>
      </c>
      <c r="U145">
        <f t="shared" si="30"/>
        <v>0</v>
      </c>
      <c r="V145" s="5">
        <f>SUM(Table1[[#This Row],[Spalte94]:[Spalte92]])*5</f>
        <v>5</v>
      </c>
      <c r="W145" t="s">
        <v>23</v>
      </c>
      <c r="X145" s="5">
        <f t="shared" si="31"/>
        <v>0</v>
      </c>
      <c r="Y145" t="s">
        <v>18</v>
      </c>
      <c r="Z145" s="5">
        <f t="shared" si="32"/>
        <v>0</v>
      </c>
      <c r="AA145" t="s">
        <v>19</v>
      </c>
      <c r="AB145" s="5">
        <f t="shared" si="33"/>
        <v>0</v>
      </c>
      <c r="AC145" t="s">
        <v>20</v>
      </c>
      <c r="AD145" s="5">
        <f t="shared" si="34"/>
        <v>0</v>
      </c>
      <c r="AE145" t="s">
        <v>28</v>
      </c>
      <c r="AF145" s="5">
        <f t="shared" si="35"/>
        <v>0</v>
      </c>
      <c r="AG145" s="1">
        <v>8</v>
      </c>
      <c r="AH145" s="6">
        <f>ABS(8-Table1[[#This Row],[Die 1. Frauen des FCSP landet in der Regionalliga Nord (12er Liga) auf Rang...?]])</f>
        <v>0</v>
      </c>
      <c r="AI145" s="6">
        <v>5</v>
      </c>
      <c r="AJ145" s="1">
        <v>14</v>
      </c>
      <c r="AK145" s="6">
        <f>ABS(16-Table1[[#This Row],[Die U23 des FCSP landet in der Regionalliga Nord (18er Liga) auf Rang....?]])</f>
        <v>2</v>
      </c>
      <c r="AL145" s="6">
        <f>0-Table1[[#This Row],[Spalte17]]</f>
        <v>-2</v>
      </c>
      <c r="AM14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45"/>
    </row>
    <row r="146" spans="1:42" x14ac:dyDescent="0.25">
      <c r="A146">
        <v>144</v>
      </c>
      <c r="B146" t="s">
        <v>342</v>
      </c>
      <c r="C146" s="1">
        <v>13</v>
      </c>
      <c r="D146" s="6">
        <f>-18+Table1[[#This Row],[Auf welchem Platz landet der FC St. Pauli in der 1. Bundesliga 2025/26?]]</f>
        <v>-5</v>
      </c>
      <c r="E146" t="s">
        <v>14</v>
      </c>
      <c r="F146" s="5">
        <v>5</v>
      </c>
      <c r="G146" t="s">
        <v>14</v>
      </c>
      <c r="H146" t="s">
        <v>56</v>
      </c>
      <c r="I146" t="s">
        <v>25</v>
      </c>
      <c r="J146" t="s">
        <v>16</v>
      </c>
      <c r="K146">
        <f t="shared" si="24"/>
        <v>1</v>
      </c>
      <c r="L146">
        <f t="shared" si="25"/>
        <v>1</v>
      </c>
      <c r="M146">
        <f t="shared" si="26"/>
        <v>0</v>
      </c>
      <c r="N146">
        <f t="shared" si="27"/>
        <v>1</v>
      </c>
      <c r="O146" s="5">
        <f>SUM(Table1[[#This Row],[Spalte5]:[Spalte6]])*5</f>
        <v>15</v>
      </c>
      <c r="P146" t="s">
        <v>34</v>
      </c>
      <c r="Q146" t="s">
        <v>78</v>
      </c>
      <c r="R146" t="s">
        <v>23</v>
      </c>
      <c r="S146">
        <f t="shared" si="28"/>
        <v>0</v>
      </c>
      <c r="T146">
        <f t="shared" si="29"/>
        <v>1</v>
      </c>
      <c r="U146">
        <f t="shared" si="30"/>
        <v>0</v>
      </c>
      <c r="V146" s="5">
        <f>SUM(Table1[[#This Row],[Spalte94]:[Spalte92]])*5</f>
        <v>5</v>
      </c>
      <c r="W146" t="s">
        <v>58</v>
      </c>
      <c r="X146" s="5">
        <f t="shared" si="31"/>
        <v>0</v>
      </c>
      <c r="Y146" t="s">
        <v>18</v>
      </c>
      <c r="Z146" s="5">
        <f t="shared" si="32"/>
        <v>0</v>
      </c>
      <c r="AA146" t="s">
        <v>35</v>
      </c>
      <c r="AB146" s="5">
        <f t="shared" si="33"/>
        <v>0</v>
      </c>
      <c r="AC146" t="s">
        <v>20</v>
      </c>
      <c r="AD146" s="5">
        <f t="shared" si="34"/>
        <v>0</v>
      </c>
      <c r="AE146" t="s">
        <v>28</v>
      </c>
      <c r="AF146" s="5">
        <f t="shared" si="35"/>
        <v>0</v>
      </c>
      <c r="AG146" s="1">
        <v>10</v>
      </c>
      <c r="AH146" s="6">
        <f>ABS(8-Table1[[#This Row],[Die 1. Frauen des FCSP landet in der Regionalliga Nord (12er Liga) auf Rang...?]])</f>
        <v>2</v>
      </c>
      <c r="AI146" s="6">
        <f>0-Table1[[#This Row],[Spalte16]]</f>
        <v>-2</v>
      </c>
      <c r="AJ146" s="1">
        <v>16</v>
      </c>
      <c r="AK146" s="6">
        <f>ABS(16-Table1[[#This Row],[Die U23 des FCSP landet in der Regionalliga Nord (18er Liga) auf Rang....?]])</f>
        <v>0</v>
      </c>
      <c r="AL146" s="6">
        <v>5</v>
      </c>
      <c r="AM14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23</v>
      </c>
      <c r="AP146"/>
    </row>
    <row r="147" spans="1:42" x14ac:dyDescent="0.25">
      <c r="A147">
        <v>145</v>
      </c>
      <c r="B147" t="s">
        <v>905</v>
      </c>
      <c r="C147" s="1">
        <v>12</v>
      </c>
      <c r="D147" s="6">
        <f>-18+Table1[[#This Row],[Auf welchem Platz landet der FC St. Pauli in der 1. Bundesliga 2025/26?]]</f>
        <v>-6</v>
      </c>
      <c r="E147" t="s">
        <v>14</v>
      </c>
      <c r="F147" s="5">
        <v>5</v>
      </c>
      <c r="G147" t="s">
        <v>14</v>
      </c>
      <c r="H147" t="s">
        <v>56</v>
      </c>
      <c r="I147" t="s">
        <v>43</v>
      </c>
      <c r="J147" t="s">
        <v>17</v>
      </c>
      <c r="K147">
        <f t="shared" si="24"/>
        <v>1</v>
      </c>
      <c r="L147">
        <f t="shared" si="25"/>
        <v>0</v>
      </c>
      <c r="M147">
        <f t="shared" si="26"/>
        <v>1</v>
      </c>
      <c r="N147">
        <f t="shared" si="27"/>
        <v>0</v>
      </c>
      <c r="O147" s="5">
        <f>SUM(Table1[[#This Row],[Spalte5]:[Spalte6]])*5</f>
        <v>10</v>
      </c>
      <c r="P147" t="s">
        <v>78</v>
      </c>
      <c r="Q147" t="s">
        <v>34</v>
      </c>
      <c r="R147" t="s">
        <v>15</v>
      </c>
      <c r="S147">
        <f t="shared" si="28"/>
        <v>0</v>
      </c>
      <c r="T147">
        <f t="shared" si="29"/>
        <v>1</v>
      </c>
      <c r="U147">
        <f t="shared" si="30"/>
        <v>0</v>
      </c>
      <c r="V147" s="5">
        <f>SUM(Table1[[#This Row],[Spalte94]:[Spalte92]])*5</f>
        <v>5</v>
      </c>
      <c r="W147" t="s">
        <v>34</v>
      </c>
      <c r="X147" s="5">
        <f t="shared" si="31"/>
        <v>0</v>
      </c>
      <c r="Y147" t="s">
        <v>18</v>
      </c>
      <c r="Z147" s="5">
        <f t="shared" si="32"/>
        <v>0</v>
      </c>
      <c r="AA147" t="s">
        <v>35</v>
      </c>
      <c r="AB147" s="5">
        <f t="shared" si="33"/>
        <v>0</v>
      </c>
      <c r="AC147" t="s">
        <v>27</v>
      </c>
      <c r="AD147" s="5">
        <f t="shared" si="34"/>
        <v>5</v>
      </c>
      <c r="AE147" t="s">
        <v>28</v>
      </c>
      <c r="AF147" s="5">
        <f t="shared" si="35"/>
        <v>0</v>
      </c>
      <c r="AG147" s="1">
        <v>8</v>
      </c>
      <c r="AH147" s="6">
        <f>ABS(8-Table1[[#This Row],[Die 1. Frauen des FCSP landet in der Regionalliga Nord (12er Liga) auf Rang...?]])</f>
        <v>0</v>
      </c>
      <c r="AI147" s="6">
        <v>5</v>
      </c>
      <c r="AJ147" s="1">
        <v>14</v>
      </c>
      <c r="AK147" s="6">
        <f>ABS(16-Table1[[#This Row],[Die U23 des FCSP landet in der Regionalliga Nord (18er Liga) auf Rang....?]])</f>
        <v>2</v>
      </c>
      <c r="AL147" s="6">
        <f>0-Table1[[#This Row],[Spalte17]]</f>
        <v>-2</v>
      </c>
      <c r="AM14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47"/>
    </row>
    <row r="148" spans="1:42" x14ac:dyDescent="0.25">
      <c r="A148">
        <v>146</v>
      </c>
      <c r="B148" t="s">
        <v>387</v>
      </c>
      <c r="C148" s="1">
        <v>14</v>
      </c>
      <c r="D148" s="6">
        <f>-18+Table1[[#This Row],[Auf welchem Platz landet der FC St. Pauli in der 1. Bundesliga 2025/26?]]</f>
        <v>-4</v>
      </c>
      <c r="E148" t="s">
        <v>14</v>
      </c>
      <c r="F148" s="5">
        <v>5</v>
      </c>
      <c r="G148" t="s">
        <v>14</v>
      </c>
      <c r="H148" t="s">
        <v>17</v>
      </c>
      <c r="I148" t="s">
        <v>56</v>
      </c>
      <c r="J148" t="s">
        <v>16</v>
      </c>
      <c r="K148">
        <f t="shared" si="24"/>
        <v>1</v>
      </c>
      <c r="L148">
        <f t="shared" si="25"/>
        <v>0</v>
      </c>
      <c r="M148">
        <f t="shared" si="26"/>
        <v>1</v>
      </c>
      <c r="N148">
        <f t="shared" si="27"/>
        <v>1</v>
      </c>
      <c r="O148" s="5">
        <f>SUM(Table1[[#This Row],[Spalte5]:[Spalte6]])*5</f>
        <v>15</v>
      </c>
      <c r="P148" t="s">
        <v>23</v>
      </c>
      <c r="Q148" t="s">
        <v>78</v>
      </c>
      <c r="R148" t="s">
        <v>34</v>
      </c>
      <c r="S148">
        <f t="shared" si="28"/>
        <v>0</v>
      </c>
      <c r="T148">
        <f t="shared" si="29"/>
        <v>1</v>
      </c>
      <c r="U148">
        <f t="shared" si="30"/>
        <v>0</v>
      </c>
      <c r="V148" s="5">
        <f>SUM(Table1[[#This Row],[Spalte94]:[Spalte92]])*5</f>
        <v>5</v>
      </c>
      <c r="W148" t="s">
        <v>23</v>
      </c>
      <c r="X148" s="5">
        <f t="shared" si="31"/>
        <v>0</v>
      </c>
      <c r="Y148" t="s">
        <v>46</v>
      </c>
      <c r="Z148" s="5">
        <f t="shared" si="32"/>
        <v>0</v>
      </c>
      <c r="AA148" t="s">
        <v>19</v>
      </c>
      <c r="AB148" s="5">
        <f t="shared" si="33"/>
        <v>0</v>
      </c>
      <c r="AC148" t="s">
        <v>27</v>
      </c>
      <c r="AD148" s="5">
        <f t="shared" si="34"/>
        <v>5</v>
      </c>
      <c r="AE148" t="s">
        <v>32</v>
      </c>
      <c r="AF148" s="5">
        <f t="shared" si="35"/>
        <v>0</v>
      </c>
      <c r="AG148" s="1">
        <v>5</v>
      </c>
      <c r="AH148" s="6">
        <f>ABS(8-Table1[[#This Row],[Die 1. Frauen des FCSP landet in der Regionalliga Nord (12er Liga) auf Rang...?]])</f>
        <v>3</v>
      </c>
      <c r="AI148" s="6">
        <f>0-Table1[[#This Row],[Spalte16]]</f>
        <v>-3</v>
      </c>
      <c r="AJ148" s="1">
        <v>17</v>
      </c>
      <c r="AK148" s="6">
        <f>ABS(16-Table1[[#This Row],[Die U23 des FCSP landet in der Regionalliga Nord (18er Liga) auf Rang....?]])</f>
        <v>1</v>
      </c>
      <c r="AL148" s="6">
        <f>0-Table1[[#This Row],[Spalte17]]</f>
        <v>-1</v>
      </c>
      <c r="AM14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48"/>
    </row>
    <row r="149" spans="1:42" x14ac:dyDescent="0.25">
      <c r="A149">
        <v>147</v>
      </c>
      <c r="B149" t="s">
        <v>421</v>
      </c>
      <c r="C149" s="1">
        <v>13</v>
      </c>
      <c r="D149" s="6">
        <f>-18+Table1[[#This Row],[Auf welchem Platz landet der FC St. Pauli in der 1. Bundesliga 2025/26?]]</f>
        <v>-5</v>
      </c>
      <c r="E149" t="s">
        <v>14</v>
      </c>
      <c r="F149" s="5">
        <v>5</v>
      </c>
      <c r="G149" t="s">
        <v>14</v>
      </c>
      <c r="H149" t="s">
        <v>25</v>
      </c>
      <c r="I149" t="s">
        <v>16</v>
      </c>
      <c r="J149" t="s">
        <v>56</v>
      </c>
      <c r="K149">
        <f t="shared" si="24"/>
        <v>1</v>
      </c>
      <c r="L149">
        <f t="shared" si="25"/>
        <v>1</v>
      </c>
      <c r="M149">
        <f t="shared" si="26"/>
        <v>0</v>
      </c>
      <c r="N149">
        <f t="shared" si="27"/>
        <v>1</v>
      </c>
      <c r="O149" s="5">
        <f>SUM(Table1[[#This Row],[Spalte5]:[Spalte6]])*5</f>
        <v>15</v>
      </c>
      <c r="P149" t="s">
        <v>78</v>
      </c>
      <c r="Q149" t="s">
        <v>41</v>
      </c>
      <c r="R149" t="s">
        <v>24</v>
      </c>
      <c r="S149">
        <f t="shared" si="28"/>
        <v>0</v>
      </c>
      <c r="T149">
        <f t="shared" si="29"/>
        <v>1</v>
      </c>
      <c r="U149">
        <f t="shared" si="30"/>
        <v>0</v>
      </c>
      <c r="V149" s="5">
        <f>SUM(Table1[[#This Row],[Spalte94]:[Spalte92]])*5</f>
        <v>5</v>
      </c>
      <c r="W149" t="s">
        <v>34</v>
      </c>
      <c r="X149" s="5">
        <f t="shared" si="31"/>
        <v>0</v>
      </c>
      <c r="Y149" t="s">
        <v>18</v>
      </c>
      <c r="Z149" s="5">
        <f t="shared" si="32"/>
        <v>0</v>
      </c>
      <c r="AA149" t="s">
        <v>19</v>
      </c>
      <c r="AB149" s="5">
        <f t="shared" si="33"/>
        <v>0</v>
      </c>
      <c r="AC149" t="s">
        <v>27</v>
      </c>
      <c r="AD149" s="5">
        <f t="shared" si="34"/>
        <v>5</v>
      </c>
      <c r="AE149" t="s">
        <v>28</v>
      </c>
      <c r="AF149" s="5">
        <f t="shared" si="35"/>
        <v>0</v>
      </c>
      <c r="AG149" s="1">
        <v>9</v>
      </c>
      <c r="AH149" s="6">
        <f>ABS(8-Table1[[#This Row],[Die 1. Frauen des FCSP landet in der Regionalliga Nord (12er Liga) auf Rang...?]])</f>
        <v>1</v>
      </c>
      <c r="AI149" s="6">
        <f>0-Table1[[#This Row],[Spalte16]]</f>
        <v>-1</v>
      </c>
      <c r="AJ149" s="1">
        <v>14</v>
      </c>
      <c r="AK149" s="6">
        <f>ABS(16-Table1[[#This Row],[Die U23 des FCSP landet in der Regionalliga Nord (18er Liga) auf Rang....?]])</f>
        <v>2</v>
      </c>
      <c r="AL149" s="6">
        <f>0-Table1[[#This Row],[Spalte17]]</f>
        <v>-2</v>
      </c>
      <c r="AM14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49"/>
    </row>
    <row r="150" spans="1:42" x14ac:dyDescent="0.25">
      <c r="A150">
        <v>148</v>
      </c>
      <c r="B150" t="s">
        <v>784</v>
      </c>
      <c r="C150" s="1">
        <v>15</v>
      </c>
      <c r="D150" s="6">
        <f>-18+Table1[[#This Row],[Auf welchem Platz landet der FC St. Pauli in der 1. Bundesliga 2025/26?]]</f>
        <v>-3</v>
      </c>
      <c r="E150" t="s">
        <v>14</v>
      </c>
      <c r="F150" s="5">
        <v>5</v>
      </c>
      <c r="G150" t="s">
        <v>14</v>
      </c>
      <c r="H150" t="s">
        <v>54</v>
      </c>
      <c r="I150" t="s">
        <v>56</v>
      </c>
      <c r="J150" t="s">
        <v>25</v>
      </c>
      <c r="K150">
        <f t="shared" si="24"/>
        <v>1</v>
      </c>
      <c r="L150">
        <f t="shared" si="25"/>
        <v>1</v>
      </c>
      <c r="M150">
        <f t="shared" si="26"/>
        <v>0</v>
      </c>
      <c r="N150">
        <f t="shared" si="27"/>
        <v>0</v>
      </c>
      <c r="O150" s="5">
        <f>SUM(Table1[[#This Row],[Spalte5]:[Spalte6]])*5</f>
        <v>10</v>
      </c>
      <c r="P150" t="s">
        <v>34</v>
      </c>
      <c r="Q150" t="s">
        <v>78</v>
      </c>
      <c r="R150" t="s">
        <v>41</v>
      </c>
      <c r="S150">
        <f t="shared" si="28"/>
        <v>0</v>
      </c>
      <c r="T150">
        <f t="shared" si="29"/>
        <v>1</v>
      </c>
      <c r="U150">
        <f t="shared" si="30"/>
        <v>0</v>
      </c>
      <c r="V150" s="5">
        <f>SUM(Table1[[#This Row],[Spalte94]:[Spalte92]])*5</f>
        <v>5</v>
      </c>
      <c r="W150" t="s">
        <v>50</v>
      </c>
      <c r="X150" s="5">
        <f t="shared" si="31"/>
        <v>0</v>
      </c>
      <c r="Y150" t="s">
        <v>18</v>
      </c>
      <c r="Z150" s="5">
        <f t="shared" si="32"/>
        <v>0</v>
      </c>
      <c r="AA150" t="s">
        <v>19</v>
      </c>
      <c r="AB150" s="5">
        <f t="shared" si="33"/>
        <v>0</v>
      </c>
      <c r="AC150" t="s">
        <v>27</v>
      </c>
      <c r="AD150" s="5">
        <f t="shared" si="34"/>
        <v>5</v>
      </c>
      <c r="AE150" t="s">
        <v>28</v>
      </c>
      <c r="AF150" s="5">
        <f t="shared" si="35"/>
        <v>0</v>
      </c>
      <c r="AG150" s="1">
        <v>8</v>
      </c>
      <c r="AH150" s="6">
        <f>ABS(8-Table1[[#This Row],[Die 1. Frauen des FCSP landet in der Regionalliga Nord (12er Liga) auf Rang...?]])</f>
        <v>0</v>
      </c>
      <c r="AI150" s="6">
        <v>5</v>
      </c>
      <c r="AJ150" s="1">
        <v>11</v>
      </c>
      <c r="AK150" s="6">
        <f>ABS(16-Table1[[#This Row],[Die U23 des FCSP landet in der Regionalliga Nord (18er Liga) auf Rang....?]])</f>
        <v>5</v>
      </c>
      <c r="AL150" s="6">
        <f>0-Table1[[#This Row],[Spalte17]]</f>
        <v>-5</v>
      </c>
      <c r="AM15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50"/>
    </row>
    <row r="151" spans="1:42" x14ac:dyDescent="0.25">
      <c r="A151">
        <v>149</v>
      </c>
      <c r="B151" t="s">
        <v>278</v>
      </c>
      <c r="C151" s="1">
        <v>14</v>
      </c>
      <c r="D151" s="6">
        <f>-18+Table1[[#This Row],[Auf welchem Platz landet der FC St. Pauli in der 1. Bundesliga 2025/26?]]</f>
        <v>-4</v>
      </c>
      <c r="E151" t="s">
        <v>14</v>
      </c>
      <c r="F151" s="5">
        <v>5</v>
      </c>
      <c r="G151" t="s">
        <v>14</v>
      </c>
      <c r="H151" t="s">
        <v>56</v>
      </c>
      <c r="I151" t="s">
        <v>25</v>
      </c>
      <c r="J151" t="s">
        <v>16</v>
      </c>
      <c r="K151">
        <f t="shared" si="24"/>
        <v>1</v>
      </c>
      <c r="L151">
        <f t="shared" si="25"/>
        <v>1</v>
      </c>
      <c r="M151">
        <f t="shared" si="26"/>
        <v>0</v>
      </c>
      <c r="N151">
        <f t="shared" si="27"/>
        <v>1</v>
      </c>
      <c r="O151" s="5">
        <f>SUM(Table1[[#This Row],[Spalte5]:[Spalte6]])*5</f>
        <v>15</v>
      </c>
      <c r="P151" t="s">
        <v>78</v>
      </c>
      <c r="Q151" t="s">
        <v>15</v>
      </c>
      <c r="R151" t="s">
        <v>34</v>
      </c>
      <c r="S151">
        <f t="shared" si="28"/>
        <v>0</v>
      </c>
      <c r="T151">
        <f t="shared" si="29"/>
        <v>1</v>
      </c>
      <c r="U151">
        <f t="shared" si="30"/>
        <v>0</v>
      </c>
      <c r="V151" s="5">
        <f>SUM(Table1[[#This Row],[Spalte94]:[Spalte92]])*5</f>
        <v>5</v>
      </c>
      <c r="W151" t="s">
        <v>41</v>
      </c>
      <c r="X151" s="5">
        <f t="shared" si="31"/>
        <v>0</v>
      </c>
      <c r="Y151" t="s">
        <v>18</v>
      </c>
      <c r="Z151" s="5">
        <f t="shared" si="32"/>
        <v>0</v>
      </c>
      <c r="AA151" t="s">
        <v>35</v>
      </c>
      <c r="AB151" s="5">
        <f t="shared" si="33"/>
        <v>0</v>
      </c>
      <c r="AC151" t="s">
        <v>27</v>
      </c>
      <c r="AD151" s="5">
        <f t="shared" si="34"/>
        <v>5</v>
      </c>
      <c r="AE151" t="s">
        <v>32</v>
      </c>
      <c r="AF151" s="5">
        <f t="shared" si="35"/>
        <v>0</v>
      </c>
      <c r="AG151" s="1">
        <v>7</v>
      </c>
      <c r="AH151" s="6">
        <f>ABS(8-Table1[[#This Row],[Die 1. Frauen des FCSP landet in der Regionalliga Nord (12er Liga) auf Rang...?]])</f>
        <v>1</v>
      </c>
      <c r="AI151" s="6">
        <f>0-Table1[[#This Row],[Spalte16]]</f>
        <v>-1</v>
      </c>
      <c r="AJ151" s="1">
        <v>13</v>
      </c>
      <c r="AK151" s="6">
        <f>ABS(16-Table1[[#This Row],[Die U23 des FCSP landet in der Regionalliga Nord (18er Liga) auf Rang....?]])</f>
        <v>3</v>
      </c>
      <c r="AL151" s="6">
        <f>0-Table1[[#This Row],[Spalte17]]</f>
        <v>-3</v>
      </c>
      <c r="AM15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51"/>
    </row>
    <row r="152" spans="1:42" x14ac:dyDescent="0.25">
      <c r="A152">
        <v>150</v>
      </c>
      <c r="B152" t="s">
        <v>570</v>
      </c>
      <c r="C152" s="1">
        <v>15</v>
      </c>
      <c r="D152" s="6">
        <f>-18+Table1[[#This Row],[Auf welchem Platz landet der FC St. Pauli in der 1. Bundesliga 2025/26?]]</f>
        <v>-3</v>
      </c>
      <c r="E152" t="s">
        <v>14</v>
      </c>
      <c r="F152" s="5">
        <v>5</v>
      </c>
      <c r="G152" t="s">
        <v>14</v>
      </c>
      <c r="H152" t="s">
        <v>25</v>
      </c>
      <c r="I152" t="s">
        <v>17</v>
      </c>
      <c r="J152" t="s">
        <v>56</v>
      </c>
      <c r="K152">
        <f t="shared" si="24"/>
        <v>1</v>
      </c>
      <c r="L152">
        <f t="shared" si="25"/>
        <v>1</v>
      </c>
      <c r="M152">
        <f t="shared" si="26"/>
        <v>1</v>
      </c>
      <c r="N152">
        <f t="shared" si="27"/>
        <v>0</v>
      </c>
      <c r="O152" s="5">
        <f>SUM(Table1[[#This Row],[Spalte5]:[Spalte6]])*5</f>
        <v>15</v>
      </c>
      <c r="P152" t="s">
        <v>34</v>
      </c>
      <c r="Q152" t="s">
        <v>41</v>
      </c>
      <c r="R152" t="s">
        <v>78</v>
      </c>
      <c r="S152">
        <f t="shared" si="28"/>
        <v>0</v>
      </c>
      <c r="T152">
        <f t="shared" si="29"/>
        <v>1</v>
      </c>
      <c r="U152">
        <f t="shared" si="30"/>
        <v>0</v>
      </c>
      <c r="V152" s="5">
        <f>SUM(Table1[[#This Row],[Spalte94]:[Spalte92]])*5</f>
        <v>5</v>
      </c>
      <c r="W152" t="s">
        <v>41</v>
      </c>
      <c r="X152" s="5">
        <f t="shared" si="31"/>
        <v>0</v>
      </c>
      <c r="Y152" t="s">
        <v>18</v>
      </c>
      <c r="Z152" s="5">
        <f t="shared" si="32"/>
        <v>0</v>
      </c>
      <c r="AA152" t="s">
        <v>35</v>
      </c>
      <c r="AB152" s="5">
        <f t="shared" si="33"/>
        <v>0</v>
      </c>
      <c r="AC152" t="s">
        <v>27</v>
      </c>
      <c r="AD152" s="5">
        <f t="shared" si="34"/>
        <v>5</v>
      </c>
      <c r="AE152" t="s">
        <v>32</v>
      </c>
      <c r="AF152" s="5">
        <f t="shared" si="35"/>
        <v>0</v>
      </c>
      <c r="AG152" s="1">
        <v>4</v>
      </c>
      <c r="AH152" s="6">
        <f>ABS(8-Table1[[#This Row],[Die 1. Frauen des FCSP landet in der Regionalliga Nord (12er Liga) auf Rang...?]])</f>
        <v>4</v>
      </c>
      <c r="AI152" s="6">
        <f>0-Table1[[#This Row],[Spalte16]]</f>
        <v>-4</v>
      </c>
      <c r="AJ152" s="1">
        <v>17</v>
      </c>
      <c r="AK152" s="6">
        <f>ABS(16-Table1[[#This Row],[Die U23 des FCSP landet in der Regionalliga Nord (18er Liga) auf Rang....?]])</f>
        <v>1</v>
      </c>
      <c r="AL152" s="6">
        <f>0-Table1[[#This Row],[Spalte17]]</f>
        <v>-1</v>
      </c>
      <c r="AM15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52"/>
    </row>
    <row r="153" spans="1:42" x14ac:dyDescent="0.25">
      <c r="A153">
        <v>151</v>
      </c>
      <c r="B153" t="s">
        <v>189</v>
      </c>
      <c r="C153" s="1">
        <v>12</v>
      </c>
      <c r="D153" s="6">
        <f>-18+Table1[[#This Row],[Auf welchem Platz landet der FC St. Pauli in der 1. Bundesliga 2025/26?]]</f>
        <v>-6</v>
      </c>
      <c r="E153" t="s">
        <v>14</v>
      </c>
      <c r="F153" s="5">
        <v>5</v>
      </c>
      <c r="G153" t="s">
        <v>14</v>
      </c>
      <c r="H153" t="s">
        <v>56</v>
      </c>
      <c r="I153" t="s">
        <v>16</v>
      </c>
      <c r="J153" t="s">
        <v>25</v>
      </c>
      <c r="K153">
        <f t="shared" si="24"/>
        <v>1</v>
      </c>
      <c r="L153">
        <f t="shared" si="25"/>
        <v>1</v>
      </c>
      <c r="M153">
        <f t="shared" si="26"/>
        <v>0</v>
      </c>
      <c r="N153">
        <f t="shared" si="27"/>
        <v>1</v>
      </c>
      <c r="O153" s="5">
        <f>SUM(Table1[[#This Row],[Spalte5]:[Spalte6]])*5</f>
        <v>15</v>
      </c>
      <c r="P153" t="s">
        <v>23</v>
      </c>
      <c r="Q153" t="s">
        <v>78</v>
      </c>
      <c r="R153" t="s">
        <v>133</v>
      </c>
      <c r="S153">
        <f t="shared" si="28"/>
        <v>0</v>
      </c>
      <c r="T153">
        <f t="shared" si="29"/>
        <v>1</v>
      </c>
      <c r="U153">
        <f t="shared" si="30"/>
        <v>0</v>
      </c>
      <c r="V153" s="5">
        <f>SUM(Table1[[#This Row],[Spalte94]:[Spalte92]])*5</f>
        <v>5</v>
      </c>
      <c r="W153" t="s">
        <v>23</v>
      </c>
      <c r="X153" s="5">
        <f t="shared" si="31"/>
        <v>0</v>
      </c>
      <c r="Y153" t="s">
        <v>18</v>
      </c>
      <c r="Z153" s="5">
        <f t="shared" si="32"/>
        <v>0</v>
      </c>
      <c r="AA153" t="s">
        <v>35</v>
      </c>
      <c r="AB153" s="5">
        <f t="shared" si="33"/>
        <v>0</v>
      </c>
      <c r="AC153" t="s">
        <v>20</v>
      </c>
      <c r="AD153" s="5">
        <f t="shared" si="34"/>
        <v>0</v>
      </c>
      <c r="AE153" t="s">
        <v>137</v>
      </c>
      <c r="AF153" s="5">
        <f t="shared" si="35"/>
        <v>5</v>
      </c>
      <c r="AG153" s="1">
        <v>9</v>
      </c>
      <c r="AH153" s="6">
        <f>ABS(8-Table1[[#This Row],[Die 1. Frauen des FCSP landet in der Regionalliga Nord (12er Liga) auf Rang...?]])</f>
        <v>1</v>
      </c>
      <c r="AI153" s="6">
        <f>0-Table1[[#This Row],[Spalte16]]</f>
        <v>-1</v>
      </c>
      <c r="AJ153" s="1">
        <v>15</v>
      </c>
      <c r="AK153" s="6">
        <f>ABS(16-Table1[[#This Row],[Die U23 des FCSP landet in der Regionalliga Nord (18er Liga) auf Rang....?]])</f>
        <v>1</v>
      </c>
      <c r="AL153" s="6">
        <f>0-Table1[[#This Row],[Spalte17]]</f>
        <v>-1</v>
      </c>
      <c r="AM15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53"/>
    </row>
    <row r="154" spans="1:42" x14ac:dyDescent="0.25">
      <c r="A154">
        <v>152</v>
      </c>
      <c r="B154" t="s">
        <v>927</v>
      </c>
      <c r="C154" s="1">
        <v>13</v>
      </c>
      <c r="D154" s="6">
        <f>-18+Table1[[#This Row],[Auf welchem Platz landet der FC St. Pauli in der 1. Bundesliga 2025/26?]]</f>
        <v>-5</v>
      </c>
      <c r="E154" t="s">
        <v>14</v>
      </c>
      <c r="F154" s="5">
        <v>5</v>
      </c>
      <c r="G154" t="s">
        <v>14</v>
      </c>
      <c r="H154" t="s">
        <v>25</v>
      </c>
      <c r="I154" t="s">
        <v>17</v>
      </c>
      <c r="J154" t="s">
        <v>54</v>
      </c>
      <c r="K154">
        <f t="shared" si="24"/>
        <v>1</v>
      </c>
      <c r="L154">
        <f t="shared" si="25"/>
        <v>1</v>
      </c>
      <c r="M154">
        <f t="shared" si="26"/>
        <v>1</v>
      </c>
      <c r="N154">
        <f t="shared" si="27"/>
        <v>0</v>
      </c>
      <c r="O154" s="5">
        <f>SUM(Table1[[#This Row],[Spalte5]:[Spalte6]])*5</f>
        <v>15</v>
      </c>
      <c r="P154" t="s">
        <v>34</v>
      </c>
      <c r="Q154" t="s">
        <v>78</v>
      </c>
      <c r="R154" t="s">
        <v>15</v>
      </c>
      <c r="S154">
        <f t="shared" si="28"/>
        <v>0</v>
      </c>
      <c r="T154">
        <f t="shared" si="29"/>
        <v>1</v>
      </c>
      <c r="U154">
        <f t="shared" si="30"/>
        <v>0</v>
      </c>
      <c r="V154" s="5">
        <f>SUM(Table1[[#This Row],[Spalte94]:[Spalte92]])*5</f>
        <v>5</v>
      </c>
      <c r="W154" t="s">
        <v>15</v>
      </c>
      <c r="X154" s="5">
        <f t="shared" si="31"/>
        <v>0</v>
      </c>
      <c r="Y154" t="s">
        <v>18</v>
      </c>
      <c r="Z154" s="5">
        <f t="shared" si="32"/>
        <v>0</v>
      </c>
      <c r="AA154" t="s">
        <v>19</v>
      </c>
      <c r="AB154" s="5">
        <f t="shared" si="33"/>
        <v>0</v>
      </c>
      <c r="AC154" t="s">
        <v>20</v>
      </c>
      <c r="AD154" s="5">
        <f t="shared" si="34"/>
        <v>0</v>
      </c>
      <c r="AE154" t="s">
        <v>28</v>
      </c>
      <c r="AF154" s="5">
        <f t="shared" si="35"/>
        <v>0</v>
      </c>
      <c r="AG154" s="1">
        <v>8</v>
      </c>
      <c r="AH154" s="6">
        <f>ABS(8-Table1[[#This Row],[Die 1. Frauen des FCSP landet in der Regionalliga Nord (12er Liga) auf Rang...?]])</f>
        <v>0</v>
      </c>
      <c r="AI154" s="6">
        <v>5</v>
      </c>
      <c r="AJ154" s="1">
        <v>13</v>
      </c>
      <c r="AK154" s="6">
        <f>ABS(16-Table1[[#This Row],[Die U23 des FCSP landet in der Regionalliga Nord (18er Liga) auf Rang....?]])</f>
        <v>3</v>
      </c>
      <c r="AL154" s="6">
        <f>0-Table1[[#This Row],[Spalte17]]</f>
        <v>-3</v>
      </c>
      <c r="AM15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54"/>
    </row>
    <row r="155" spans="1:42" x14ac:dyDescent="0.25">
      <c r="A155">
        <v>153</v>
      </c>
      <c r="B155" t="s">
        <v>546</v>
      </c>
      <c r="C155" s="1">
        <v>13</v>
      </c>
      <c r="D155" s="6">
        <f>-18+Table1[[#This Row],[Auf welchem Platz landet der FC St. Pauli in der 1. Bundesliga 2025/26?]]</f>
        <v>-5</v>
      </c>
      <c r="E155" t="s">
        <v>14</v>
      </c>
      <c r="F155" s="5">
        <v>5</v>
      </c>
      <c r="G155" t="s">
        <v>56</v>
      </c>
      <c r="H155" t="s">
        <v>25</v>
      </c>
      <c r="I155" t="s">
        <v>16</v>
      </c>
      <c r="J155" t="s">
        <v>14</v>
      </c>
      <c r="K155">
        <f t="shared" si="24"/>
        <v>1</v>
      </c>
      <c r="L155">
        <f t="shared" si="25"/>
        <v>1</v>
      </c>
      <c r="M155">
        <f t="shared" si="26"/>
        <v>0</v>
      </c>
      <c r="N155">
        <f t="shared" si="27"/>
        <v>1</v>
      </c>
      <c r="O155" s="5">
        <f>SUM(Table1[[#This Row],[Spalte5]:[Spalte6]])*5</f>
        <v>15</v>
      </c>
      <c r="P155" t="s">
        <v>34</v>
      </c>
      <c r="Q155" t="s">
        <v>78</v>
      </c>
      <c r="R155" t="s">
        <v>23</v>
      </c>
      <c r="S155">
        <f t="shared" si="28"/>
        <v>0</v>
      </c>
      <c r="T155">
        <f t="shared" si="29"/>
        <v>1</v>
      </c>
      <c r="U155">
        <f t="shared" si="30"/>
        <v>0</v>
      </c>
      <c r="V155" s="5">
        <f>SUM(Table1[[#This Row],[Spalte94]:[Spalte92]])*5</f>
        <v>5</v>
      </c>
      <c r="W155" t="s">
        <v>23</v>
      </c>
      <c r="X155" s="5">
        <f t="shared" si="31"/>
        <v>0</v>
      </c>
      <c r="Y155" t="s">
        <v>52</v>
      </c>
      <c r="Z155" s="5">
        <f t="shared" si="32"/>
        <v>0</v>
      </c>
      <c r="AA155" t="s">
        <v>19</v>
      </c>
      <c r="AB155" s="5">
        <f t="shared" si="33"/>
        <v>0</v>
      </c>
      <c r="AC155" t="s">
        <v>27</v>
      </c>
      <c r="AD155" s="5">
        <f t="shared" si="34"/>
        <v>5</v>
      </c>
      <c r="AE155" t="s">
        <v>32</v>
      </c>
      <c r="AF155" s="5">
        <f t="shared" si="35"/>
        <v>0</v>
      </c>
      <c r="AG155" s="1">
        <v>9</v>
      </c>
      <c r="AH155" s="6">
        <f>ABS(8-Table1[[#This Row],[Die 1. Frauen des FCSP landet in der Regionalliga Nord (12er Liga) auf Rang...?]])</f>
        <v>1</v>
      </c>
      <c r="AI155" s="6">
        <f>0-Table1[[#This Row],[Spalte16]]</f>
        <v>-1</v>
      </c>
      <c r="AJ155" s="1">
        <v>14</v>
      </c>
      <c r="AK155" s="6">
        <f>ABS(16-Table1[[#This Row],[Die U23 des FCSP landet in der Regionalliga Nord (18er Liga) auf Rang....?]])</f>
        <v>2</v>
      </c>
      <c r="AL155" s="6">
        <f>0-Table1[[#This Row],[Spalte17]]</f>
        <v>-2</v>
      </c>
      <c r="AM15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55"/>
    </row>
    <row r="156" spans="1:42" x14ac:dyDescent="0.25">
      <c r="A156">
        <v>154</v>
      </c>
      <c r="B156" t="s">
        <v>458</v>
      </c>
      <c r="C156" s="1">
        <v>12</v>
      </c>
      <c r="D156" s="6">
        <f>-18+Table1[[#This Row],[Auf welchem Platz landet der FC St. Pauli in der 1. Bundesliga 2025/26?]]</f>
        <v>-6</v>
      </c>
      <c r="E156" t="s">
        <v>14</v>
      </c>
      <c r="F156" s="5">
        <v>5</v>
      </c>
      <c r="G156" t="s">
        <v>25</v>
      </c>
      <c r="H156" t="s">
        <v>14</v>
      </c>
      <c r="I156" t="s">
        <v>56</v>
      </c>
      <c r="J156" t="s">
        <v>17</v>
      </c>
      <c r="K156">
        <f t="shared" si="24"/>
        <v>1</v>
      </c>
      <c r="L156">
        <f t="shared" si="25"/>
        <v>1</v>
      </c>
      <c r="M156">
        <f t="shared" si="26"/>
        <v>1</v>
      </c>
      <c r="N156">
        <f t="shared" si="27"/>
        <v>0</v>
      </c>
      <c r="O156" s="5">
        <f>SUM(Table1[[#This Row],[Spalte5]:[Spalte6]])*5</f>
        <v>15</v>
      </c>
      <c r="P156" t="s">
        <v>15</v>
      </c>
      <c r="Q156" t="s">
        <v>41</v>
      </c>
      <c r="R156" t="s">
        <v>78</v>
      </c>
      <c r="S156">
        <f t="shared" si="28"/>
        <v>0</v>
      </c>
      <c r="T156">
        <f t="shared" si="29"/>
        <v>1</v>
      </c>
      <c r="U156">
        <f t="shared" si="30"/>
        <v>0</v>
      </c>
      <c r="V156" s="5">
        <f>SUM(Table1[[#This Row],[Spalte94]:[Spalte92]])*5</f>
        <v>5</v>
      </c>
      <c r="W156" t="s">
        <v>41</v>
      </c>
      <c r="X156" s="5">
        <f t="shared" si="31"/>
        <v>0</v>
      </c>
      <c r="Y156" t="s">
        <v>52</v>
      </c>
      <c r="Z156" s="5">
        <f t="shared" si="32"/>
        <v>0</v>
      </c>
      <c r="AA156" t="s">
        <v>65</v>
      </c>
      <c r="AB156" s="5">
        <f t="shared" si="33"/>
        <v>5</v>
      </c>
      <c r="AC156" t="s">
        <v>20</v>
      </c>
      <c r="AD156" s="5">
        <f t="shared" si="34"/>
        <v>0</v>
      </c>
      <c r="AE156" t="s">
        <v>21</v>
      </c>
      <c r="AF156" s="5">
        <f t="shared" si="35"/>
        <v>0</v>
      </c>
      <c r="AG156" s="1">
        <v>8</v>
      </c>
      <c r="AH156" s="6">
        <f>ABS(8-Table1[[#This Row],[Die 1. Frauen des FCSP landet in der Regionalliga Nord (12er Liga) auf Rang...?]])</f>
        <v>0</v>
      </c>
      <c r="AI156" s="6">
        <v>5</v>
      </c>
      <c r="AJ156" s="1">
        <v>14</v>
      </c>
      <c r="AK156" s="6">
        <f>ABS(16-Table1[[#This Row],[Die U23 des FCSP landet in der Regionalliga Nord (18er Liga) auf Rang....?]])</f>
        <v>2</v>
      </c>
      <c r="AL156" s="6">
        <f>0-Table1[[#This Row],[Spalte17]]</f>
        <v>-2</v>
      </c>
      <c r="AM15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56"/>
    </row>
    <row r="157" spans="1:42" x14ac:dyDescent="0.25">
      <c r="A157">
        <v>155</v>
      </c>
      <c r="B157" t="s">
        <v>305</v>
      </c>
      <c r="C157" s="1">
        <v>13</v>
      </c>
      <c r="D157" s="6">
        <f>-18+Table1[[#This Row],[Auf welchem Platz landet der FC St. Pauli in der 1. Bundesliga 2025/26?]]</f>
        <v>-5</v>
      </c>
      <c r="E157" t="s">
        <v>14</v>
      </c>
      <c r="F157" s="5">
        <v>5</v>
      </c>
      <c r="G157" t="s">
        <v>14</v>
      </c>
      <c r="H157" t="s">
        <v>56</v>
      </c>
      <c r="I157" t="s">
        <v>25</v>
      </c>
      <c r="J157" t="s">
        <v>16</v>
      </c>
      <c r="K157">
        <f t="shared" si="24"/>
        <v>1</v>
      </c>
      <c r="L157">
        <f t="shared" si="25"/>
        <v>1</v>
      </c>
      <c r="M157">
        <f t="shared" si="26"/>
        <v>0</v>
      </c>
      <c r="N157">
        <f t="shared" si="27"/>
        <v>1</v>
      </c>
      <c r="O157" s="5">
        <f>SUM(Table1[[#This Row],[Spalte5]:[Spalte6]])*5</f>
        <v>15</v>
      </c>
      <c r="P157" t="s">
        <v>78</v>
      </c>
      <c r="Q157" t="s">
        <v>15</v>
      </c>
      <c r="R157" t="s">
        <v>34</v>
      </c>
      <c r="S157">
        <f t="shared" si="28"/>
        <v>0</v>
      </c>
      <c r="T157">
        <f t="shared" si="29"/>
        <v>1</v>
      </c>
      <c r="U157">
        <f t="shared" si="30"/>
        <v>0</v>
      </c>
      <c r="V157" s="5">
        <f>SUM(Table1[[#This Row],[Spalte94]:[Spalte92]])*5</f>
        <v>5</v>
      </c>
      <c r="W157" t="s">
        <v>41</v>
      </c>
      <c r="X157" s="5">
        <f t="shared" si="31"/>
        <v>0</v>
      </c>
      <c r="Y157" t="s">
        <v>18</v>
      </c>
      <c r="Z157" s="5">
        <f t="shared" si="32"/>
        <v>0</v>
      </c>
      <c r="AA157" t="s">
        <v>35</v>
      </c>
      <c r="AB157" s="5">
        <f t="shared" si="33"/>
        <v>0</v>
      </c>
      <c r="AC157" t="s">
        <v>20</v>
      </c>
      <c r="AD157" s="5">
        <f t="shared" si="34"/>
        <v>0</v>
      </c>
      <c r="AE157" t="s">
        <v>37</v>
      </c>
      <c r="AF157" s="5">
        <f t="shared" si="35"/>
        <v>0</v>
      </c>
      <c r="AG157" s="1">
        <v>8</v>
      </c>
      <c r="AH157" s="6">
        <f>ABS(8-Table1[[#This Row],[Die 1. Frauen des FCSP landet in der Regionalliga Nord (12er Liga) auf Rang...?]])</f>
        <v>0</v>
      </c>
      <c r="AI157" s="6">
        <v>5</v>
      </c>
      <c r="AJ157" s="1">
        <v>13</v>
      </c>
      <c r="AK157" s="6">
        <f>ABS(16-Table1[[#This Row],[Die U23 des FCSP landet in der Regionalliga Nord (18er Liga) auf Rang....?]])</f>
        <v>3</v>
      </c>
      <c r="AL157" s="6">
        <f>0-Table1[[#This Row],[Spalte17]]</f>
        <v>-3</v>
      </c>
      <c r="AM15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57"/>
    </row>
    <row r="158" spans="1:42" x14ac:dyDescent="0.25">
      <c r="A158">
        <v>156</v>
      </c>
      <c r="B158" t="s">
        <v>306</v>
      </c>
      <c r="C158" s="1">
        <v>15</v>
      </c>
      <c r="D158" s="6">
        <f>-18+Table1[[#This Row],[Auf welchem Platz landet der FC St. Pauli in der 1. Bundesliga 2025/26?]]</f>
        <v>-3</v>
      </c>
      <c r="E158" t="s">
        <v>14</v>
      </c>
      <c r="F158" s="5">
        <v>5</v>
      </c>
      <c r="G158" t="s">
        <v>14</v>
      </c>
      <c r="H158" t="s">
        <v>17</v>
      </c>
      <c r="I158" t="s">
        <v>56</v>
      </c>
      <c r="J158" t="s">
        <v>25</v>
      </c>
      <c r="K158">
        <f t="shared" si="24"/>
        <v>1</v>
      </c>
      <c r="L158">
        <f t="shared" si="25"/>
        <v>1</v>
      </c>
      <c r="M158">
        <f t="shared" si="26"/>
        <v>1</v>
      </c>
      <c r="N158">
        <f t="shared" si="27"/>
        <v>0</v>
      </c>
      <c r="O158" s="5">
        <f>SUM(Table1[[#This Row],[Spalte5]:[Spalte6]])*5</f>
        <v>15</v>
      </c>
      <c r="P158" t="s">
        <v>78</v>
      </c>
      <c r="Q158" t="s">
        <v>23</v>
      </c>
      <c r="R158" t="s">
        <v>34</v>
      </c>
      <c r="S158">
        <f t="shared" si="28"/>
        <v>0</v>
      </c>
      <c r="T158">
        <f t="shared" si="29"/>
        <v>1</v>
      </c>
      <c r="U158">
        <f t="shared" si="30"/>
        <v>0</v>
      </c>
      <c r="V158" s="5">
        <f>SUM(Table1[[#This Row],[Spalte94]:[Spalte92]])*5</f>
        <v>5</v>
      </c>
      <c r="W158" t="s">
        <v>23</v>
      </c>
      <c r="X158" s="5">
        <f t="shared" si="31"/>
        <v>0</v>
      </c>
      <c r="Y158" t="s">
        <v>18</v>
      </c>
      <c r="Z158" s="5">
        <f t="shared" si="32"/>
        <v>0</v>
      </c>
      <c r="AA158" t="s">
        <v>19</v>
      </c>
      <c r="AB158" s="5">
        <f t="shared" si="33"/>
        <v>0</v>
      </c>
      <c r="AC158" t="s">
        <v>27</v>
      </c>
      <c r="AD158" s="5">
        <f t="shared" si="34"/>
        <v>5</v>
      </c>
      <c r="AE158" t="s">
        <v>28</v>
      </c>
      <c r="AF158" s="5">
        <f t="shared" si="35"/>
        <v>0</v>
      </c>
      <c r="AG158" s="1">
        <v>9</v>
      </c>
      <c r="AH158" s="6">
        <f>ABS(8-Table1[[#This Row],[Die 1. Frauen des FCSP landet in der Regionalliga Nord (12er Liga) auf Rang...?]])</f>
        <v>1</v>
      </c>
      <c r="AI158" s="6">
        <f>0-Table1[[#This Row],[Spalte16]]</f>
        <v>-1</v>
      </c>
      <c r="AJ158" s="1">
        <v>12</v>
      </c>
      <c r="AK158" s="6">
        <f>ABS(16-Table1[[#This Row],[Die U23 des FCSP landet in der Regionalliga Nord (18er Liga) auf Rang....?]])</f>
        <v>4</v>
      </c>
      <c r="AL158" s="6">
        <f>0-Table1[[#This Row],[Spalte17]]</f>
        <v>-4</v>
      </c>
      <c r="AM15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58"/>
    </row>
    <row r="159" spans="1:42" x14ac:dyDescent="0.25">
      <c r="A159">
        <v>157</v>
      </c>
      <c r="B159" t="s">
        <v>629</v>
      </c>
      <c r="C159" s="1">
        <v>13</v>
      </c>
      <c r="D159" s="6">
        <f>-18+Table1[[#This Row],[Auf welchem Platz landet der FC St. Pauli in der 1. Bundesliga 2025/26?]]</f>
        <v>-5</v>
      </c>
      <c r="E159" t="s">
        <v>14</v>
      </c>
      <c r="F159" s="5">
        <v>5</v>
      </c>
      <c r="G159" t="s">
        <v>56</v>
      </c>
      <c r="H159" t="s">
        <v>17</v>
      </c>
      <c r="I159" t="s">
        <v>43</v>
      </c>
      <c r="J159" t="s">
        <v>14</v>
      </c>
      <c r="K159">
        <f t="shared" si="24"/>
        <v>1</v>
      </c>
      <c r="L159">
        <f t="shared" si="25"/>
        <v>0</v>
      </c>
      <c r="M159">
        <f t="shared" si="26"/>
        <v>1</v>
      </c>
      <c r="N159">
        <f t="shared" si="27"/>
        <v>0</v>
      </c>
      <c r="O159" s="5">
        <f>SUM(Table1[[#This Row],[Spalte5]:[Spalte6]])*5</f>
        <v>10</v>
      </c>
      <c r="P159" t="s">
        <v>78</v>
      </c>
      <c r="Q159" t="s">
        <v>15</v>
      </c>
      <c r="R159" t="s">
        <v>50</v>
      </c>
      <c r="S159">
        <f t="shared" si="28"/>
        <v>1</v>
      </c>
      <c r="T159">
        <f t="shared" si="29"/>
        <v>1</v>
      </c>
      <c r="U159">
        <f t="shared" si="30"/>
        <v>0</v>
      </c>
      <c r="V159" s="5">
        <f>SUM(Table1[[#This Row],[Spalte94]:[Spalte92]])*5</f>
        <v>10</v>
      </c>
      <c r="W159" t="s">
        <v>34</v>
      </c>
      <c r="X159" s="5">
        <f t="shared" si="31"/>
        <v>0</v>
      </c>
      <c r="Y159" t="s">
        <v>46</v>
      </c>
      <c r="Z159" s="5">
        <f t="shared" si="32"/>
        <v>0</v>
      </c>
      <c r="AA159" t="s">
        <v>35</v>
      </c>
      <c r="AB159" s="5">
        <f t="shared" si="33"/>
        <v>0</v>
      </c>
      <c r="AC159" t="s">
        <v>27</v>
      </c>
      <c r="AD159" s="5">
        <f t="shared" si="34"/>
        <v>5</v>
      </c>
      <c r="AE159" t="s">
        <v>37</v>
      </c>
      <c r="AF159" s="5">
        <f t="shared" si="35"/>
        <v>0</v>
      </c>
      <c r="AG159" s="1">
        <v>6</v>
      </c>
      <c r="AH159" s="6">
        <f>ABS(8-Table1[[#This Row],[Die 1. Frauen des FCSP landet in der Regionalliga Nord (12er Liga) auf Rang...?]])</f>
        <v>2</v>
      </c>
      <c r="AI159" s="6">
        <f>0-Table1[[#This Row],[Spalte16]]</f>
        <v>-2</v>
      </c>
      <c r="AJ159" s="1">
        <v>15</v>
      </c>
      <c r="AK159" s="6">
        <f>ABS(16-Table1[[#This Row],[Die U23 des FCSP landet in der Regionalliga Nord (18er Liga) auf Rang....?]])</f>
        <v>1</v>
      </c>
      <c r="AL159" s="6">
        <f>0-Table1[[#This Row],[Spalte17]]</f>
        <v>-1</v>
      </c>
      <c r="AM15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59"/>
    </row>
    <row r="160" spans="1:42" x14ac:dyDescent="0.25">
      <c r="A160">
        <v>158</v>
      </c>
      <c r="B160" t="s">
        <v>141</v>
      </c>
      <c r="C160" s="1">
        <v>16</v>
      </c>
      <c r="D160" s="6">
        <f>-18+Table1[[#This Row],[Auf welchem Platz landet der FC St. Pauli in der 1. Bundesliga 2025/26?]]</f>
        <v>-2</v>
      </c>
      <c r="E160" t="s">
        <v>14</v>
      </c>
      <c r="F160" s="5">
        <v>5</v>
      </c>
      <c r="G160" t="s">
        <v>14</v>
      </c>
      <c r="H160" t="s">
        <v>25</v>
      </c>
      <c r="I160" t="s">
        <v>16</v>
      </c>
      <c r="J160" t="s">
        <v>43</v>
      </c>
      <c r="K160">
        <f t="shared" si="24"/>
        <v>1</v>
      </c>
      <c r="L160">
        <f t="shared" si="25"/>
        <v>1</v>
      </c>
      <c r="M160">
        <f t="shared" si="26"/>
        <v>0</v>
      </c>
      <c r="N160">
        <f t="shared" si="27"/>
        <v>1</v>
      </c>
      <c r="O160" s="5">
        <f>SUM(Table1[[#This Row],[Spalte5]:[Spalte6]])*5</f>
        <v>15</v>
      </c>
      <c r="P160" t="s">
        <v>24</v>
      </c>
      <c r="Q160" t="s">
        <v>238</v>
      </c>
      <c r="R160" t="s">
        <v>34</v>
      </c>
      <c r="S160">
        <f t="shared" si="28"/>
        <v>0</v>
      </c>
      <c r="T160">
        <f t="shared" si="29"/>
        <v>0</v>
      </c>
      <c r="U160">
        <f t="shared" si="30"/>
        <v>1</v>
      </c>
      <c r="V160" s="5">
        <f>SUM(Table1[[#This Row],[Spalte94]:[Spalte92]])*5</f>
        <v>5</v>
      </c>
      <c r="W160" t="s">
        <v>58</v>
      </c>
      <c r="X160" s="5">
        <f t="shared" si="31"/>
        <v>0</v>
      </c>
      <c r="Y160" t="s">
        <v>18</v>
      </c>
      <c r="Z160" s="5">
        <f t="shared" si="32"/>
        <v>0</v>
      </c>
      <c r="AA160" t="s">
        <v>19</v>
      </c>
      <c r="AB160" s="5">
        <f t="shared" si="33"/>
        <v>0</v>
      </c>
      <c r="AC160" t="s">
        <v>27</v>
      </c>
      <c r="AD160" s="5">
        <f t="shared" si="34"/>
        <v>5</v>
      </c>
      <c r="AE160" t="s">
        <v>28</v>
      </c>
      <c r="AF160" s="5">
        <f t="shared" si="35"/>
        <v>0</v>
      </c>
      <c r="AG160" s="1">
        <v>4</v>
      </c>
      <c r="AH160" s="6">
        <f>ABS(8-Table1[[#This Row],[Die 1. Frauen des FCSP landet in der Regionalliga Nord (12er Liga) auf Rang...?]])</f>
        <v>4</v>
      </c>
      <c r="AI160" s="6">
        <f>0-Table1[[#This Row],[Spalte16]]</f>
        <v>-4</v>
      </c>
      <c r="AJ160" s="1">
        <v>14</v>
      </c>
      <c r="AK160" s="6">
        <f>ABS(16-Table1[[#This Row],[Die U23 des FCSP landet in der Regionalliga Nord (18er Liga) auf Rang....?]])</f>
        <v>2</v>
      </c>
      <c r="AL160" s="6">
        <f>0-Table1[[#This Row],[Spalte17]]</f>
        <v>-2</v>
      </c>
      <c r="AM16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60"/>
    </row>
    <row r="161" spans="1:42" x14ac:dyDescent="0.25">
      <c r="A161">
        <v>159</v>
      </c>
      <c r="B161" t="s">
        <v>457</v>
      </c>
      <c r="C161" s="1">
        <v>14</v>
      </c>
      <c r="D161" s="6">
        <f>-18+Table1[[#This Row],[Auf welchem Platz landet der FC St. Pauli in der 1. Bundesliga 2025/26?]]</f>
        <v>-4</v>
      </c>
      <c r="E161" t="s">
        <v>14</v>
      </c>
      <c r="F161" s="5">
        <v>5</v>
      </c>
      <c r="G161" t="s">
        <v>14</v>
      </c>
      <c r="H161" t="s">
        <v>56</v>
      </c>
      <c r="I161" t="s">
        <v>25</v>
      </c>
      <c r="J161" t="s">
        <v>43</v>
      </c>
      <c r="K161">
        <f t="shared" si="24"/>
        <v>1</v>
      </c>
      <c r="L161">
        <f t="shared" si="25"/>
        <v>1</v>
      </c>
      <c r="M161">
        <f t="shared" si="26"/>
        <v>0</v>
      </c>
      <c r="N161">
        <f t="shared" si="27"/>
        <v>0</v>
      </c>
      <c r="O161" s="5">
        <f>SUM(Table1[[#This Row],[Spalte5]:[Spalte6]])*5</f>
        <v>10</v>
      </c>
      <c r="P161" t="s">
        <v>78</v>
      </c>
      <c r="Q161" t="s">
        <v>41</v>
      </c>
      <c r="R161" t="s">
        <v>34</v>
      </c>
      <c r="S161">
        <f t="shared" si="28"/>
        <v>0</v>
      </c>
      <c r="T161">
        <f t="shared" si="29"/>
        <v>1</v>
      </c>
      <c r="U161">
        <f t="shared" si="30"/>
        <v>0</v>
      </c>
      <c r="V161" s="5">
        <f>SUM(Table1[[#This Row],[Spalte94]:[Spalte92]])*5</f>
        <v>5</v>
      </c>
      <c r="W161" t="s">
        <v>54</v>
      </c>
      <c r="X161" s="5">
        <f t="shared" si="31"/>
        <v>5</v>
      </c>
      <c r="Y161" t="s">
        <v>18</v>
      </c>
      <c r="Z161" s="5">
        <f t="shared" si="32"/>
        <v>0</v>
      </c>
      <c r="AA161" t="s">
        <v>19</v>
      </c>
      <c r="AB161" s="5">
        <f t="shared" si="33"/>
        <v>0</v>
      </c>
      <c r="AC161" t="s">
        <v>27</v>
      </c>
      <c r="AD161" s="5">
        <f t="shared" si="34"/>
        <v>5</v>
      </c>
      <c r="AE161" t="s">
        <v>39</v>
      </c>
      <c r="AF161" s="5">
        <f t="shared" si="35"/>
        <v>0</v>
      </c>
      <c r="AG161" s="1">
        <v>5</v>
      </c>
      <c r="AH161" s="6">
        <f>ABS(8-Table1[[#This Row],[Die 1. Frauen des FCSP landet in der Regionalliga Nord (12er Liga) auf Rang...?]])</f>
        <v>3</v>
      </c>
      <c r="AI161" s="6">
        <f>0-Table1[[#This Row],[Spalte16]]</f>
        <v>-3</v>
      </c>
      <c r="AJ161" s="1">
        <v>15</v>
      </c>
      <c r="AK161" s="6">
        <f>ABS(16-Table1[[#This Row],[Die U23 des FCSP landet in der Regionalliga Nord (18er Liga) auf Rang....?]])</f>
        <v>1</v>
      </c>
      <c r="AL161" s="6">
        <f>0-Table1[[#This Row],[Spalte17]]</f>
        <v>-1</v>
      </c>
      <c r="AM16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61"/>
    </row>
    <row r="162" spans="1:42" x14ac:dyDescent="0.25">
      <c r="A162">
        <v>160</v>
      </c>
      <c r="B162" t="s">
        <v>835</v>
      </c>
      <c r="C162" s="1">
        <v>13</v>
      </c>
      <c r="D162" s="6">
        <f>-18+Table1[[#This Row],[Auf welchem Platz landet der FC St. Pauli in der 1. Bundesliga 2025/26?]]</f>
        <v>-5</v>
      </c>
      <c r="E162" t="s">
        <v>14</v>
      </c>
      <c r="F162" s="5">
        <v>5</v>
      </c>
      <c r="G162" t="s">
        <v>14</v>
      </c>
      <c r="H162" t="s">
        <v>54</v>
      </c>
      <c r="I162" t="s">
        <v>25</v>
      </c>
      <c r="J162" t="s">
        <v>16</v>
      </c>
      <c r="K162">
        <f t="shared" si="24"/>
        <v>1</v>
      </c>
      <c r="L162">
        <f t="shared" si="25"/>
        <v>1</v>
      </c>
      <c r="M162">
        <f t="shared" si="26"/>
        <v>0</v>
      </c>
      <c r="N162">
        <f t="shared" si="27"/>
        <v>1</v>
      </c>
      <c r="O162" s="5">
        <f>SUM(Table1[[#This Row],[Spalte5]:[Spalte6]])*5</f>
        <v>15</v>
      </c>
      <c r="P162" t="s">
        <v>34</v>
      </c>
      <c r="Q162" t="s">
        <v>78</v>
      </c>
      <c r="R162" t="s">
        <v>24</v>
      </c>
      <c r="S162">
        <f t="shared" si="28"/>
        <v>0</v>
      </c>
      <c r="T162">
        <f t="shared" si="29"/>
        <v>1</v>
      </c>
      <c r="U162">
        <f t="shared" si="30"/>
        <v>0</v>
      </c>
      <c r="V162" s="5">
        <f>SUM(Table1[[#This Row],[Spalte94]:[Spalte92]])*5</f>
        <v>5</v>
      </c>
      <c r="W162" t="s">
        <v>58</v>
      </c>
      <c r="X162" s="5">
        <f t="shared" si="31"/>
        <v>0</v>
      </c>
      <c r="Y162" t="s">
        <v>48</v>
      </c>
      <c r="Z162" s="5">
        <f t="shared" si="32"/>
        <v>0</v>
      </c>
      <c r="AA162" t="s">
        <v>19</v>
      </c>
      <c r="AB162" s="5">
        <f t="shared" si="33"/>
        <v>0</v>
      </c>
      <c r="AC162" t="s">
        <v>27</v>
      </c>
      <c r="AD162" s="5">
        <f t="shared" si="34"/>
        <v>5</v>
      </c>
      <c r="AE162" t="s">
        <v>37</v>
      </c>
      <c r="AF162" s="5">
        <f t="shared" si="35"/>
        <v>0</v>
      </c>
      <c r="AG162" s="1">
        <v>7</v>
      </c>
      <c r="AH162" s="6">
        <f>ABS(8-Table1[[#This Row],[Die 1. Frauen des FCSP landet in der Regionalliga Nord (12er Liga) auf Rang...?]])</f>
        <v>1</v>
      </c>
      <c r="AI162" s="6">
        <f>0-Table1[[#This Row],[Spalte16]]</f>
        <v>-1</v>
      </c>
      <c r="AJ162" s="1">
        <v>14</v>
      </c>
      <c r="AK162" s="6">
        <f>ABS(16-Table1[[#This Row],[Die U23 des FCSP landet in der Regionalliga Nord (18er Liga) auf Rang....?]])</f>
        <v>2</v>
      </c>
      <c r="AL162" s="6">
        <f>0-Table1[[#This Row],[Spalte17]]</f>
        <v>-2</v>
      </c>
      <c r="AM16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62"/>
    </row>
    <row r="163" spans="1:42" x14ac:dyDescent="0.25">
      <c r="A163">
        <v>161</v>
      </c>
      <c r="B163" t="s">
        <v>527</v>
      </c>
      <c r="C163" s="1">
        <v>15</v>
      </c>
      <c r="D163" s="6">
        <f>-18+Table1[[#This Row],[Auf welchem Platz landet der FC St. Pauli in der 1. Bundesliga 2025/26?]]</f>
        <v>-3</v>
      </c>
      <c r="E163" t="s">
        <v>14</v>
      </c>
      <c r="F163" s="5">
        <v>5</v>
      </c>
      <c r="G163" t="s">
        <v>14</v>
      </c>
      <c r="H163" t="s">
        <v>56</v>
      </c>
      <c r="I163" t="s">
        <v>17</v>
      </c>
      <c r="J163" t="s">
        <v>16</v>
      </c>
      <c r="K163">
        <f t="shared" si="24"/>
        <v>1</v>
      </c>
      <c r="L163">
        <f t="shared" si="25"/>
        <v>0</v>
      </c>
      <c r="M163">
        <f t="shared" si="26"/>
        <v>1</v>
      </c>
      <c r="N163">
        <f t="shared" si="27"/>
        <v>1</v>
      </c>
      <c r="O163" s="5">
        <f>SUM(Table1[[#This Row],[Spalte5]:[Spalte6]])*5</f>
        <v>15</v>
      </c>
      <c r="P163" t="s">
        <v>34</v>
      </c>
      <c r="Q163" t="s">
        <v>78</v>
      </c>
      <c r="R163" t="s">
        <v>15</v>
      </c>
      <c r="S163">
        <f t="shared" si="28"/>
        <v>0</v>
      </c>
      <c r="T163">
        <f t="shared" si="29"/>
        <v>1</v>
      </c>
      <c r="U163">
        <f t="shared" si="30"/>
        <v>0</v>
      </c>
      <c r="V163" s="5">
        <f>SUM(Table1[[#This Row],[Spalte94]:[Spalte92]])*5</f>
        <v>5</v>
      </c>
      <c r="W163" t="s">
        <v>34</v>
      </c>
      <c r="X163" s="5">
        <f t="shared" si="31"/>
        <v>0</v>
      </c>
      <c r="Y163" t="s">
        <v>48</v>
      </c>
      <c r="Z163" s="5">
        <f t="shared" si="32"/>
        <v>0</v>
      </c>
      <c r="AA163" t="s">
        <v>35</v>
      </c>
      <c r="AB163" s="5">
        <f t="shared" si="33"/>
        <v>0</v>
      </c>
      <c r="AC163" t="s">
        <v>27</v>
      </c>
      <c r="AD163" s="5">
        <f t="shared" si="34"/>
        <v>5</v>
      </c>
      <c r="AE163" t="s">
        <v>32</v>
      </c>
      <c r="AF163" s="5">
        <f t="shared" si="35"/>
        <v>0</v>
      </c>
      <c r="AG163" s="1">
        <v>6</v>
      </c>
      <c r="AH163" s="6">
        <f>ABS(8-Table1[[#This Row],[Die 1. Frauen des FCSP landet in der Regionalliga Nord (12er Liga) auf Rang...?]])</f>
        <v>2</v>
      </c>
      <c r="AI163" s="6">
        <f>0-Table1[[#This Row],[Spalte16]]</f>
        <v>-2</v>
      </c>
      <c r="AJ163" s="1">
        <v>13</v>
      </c>
      <c r="AK163" s="6">
        <f>ABS(16-Table1[[#This Row],[Die U23 des FCSP landet in der Regionalliga Nord (18er Liga) auf Rang....?]])</f>
        <v>3</v>
      </c>
      <c r="AL163" s="6">
        <f>0-Table1[[#This Row],[Spalte17]]</f>
        <v>-3</v>
      </c>
      <c r="AM16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63"/>
    </row>
    <row r="164" spans="1:42" x14ac:dyDescent="0.25">
      <c r="A164">
        <v>162</v>
      </c>
      <c r="B164" t="s">
        <v>267</v>
      </c>
      <c r="C164" s="1">
        <v>14</v>
      </c>
      <c r="D164" s="6">
        <f>-18+Table1[[#This Row],[Auf welchem Platz landet der FC St. Pauli in der 1. Bundesliga 2025/26?]]</f>
        <v>-4</v>
      </c>
      <c r="E164" t="s">
        <v>14</v>
      </c>
      <c r="F164" s="5">
        <v>5</v>
      </c>
      <c r="G164" t="s">
        <v>56</v>
      </c>
      <c r="H164" t="s">
        <v>25</v>
      </c>
      <c r="I164" t="s">
        <v>17</v>
      </c>
      <c r="J164" t="s">
        <v>14</v>
      </c>
      <c r="K164">
        <f t="shared" si="24"/>
        <v>1</v>
      </c>
      <c r="L164">
        <f t="shared" si="25"/>
        <v>1</v>
      </c>
      <c r="M164">
        <f t="shared" si="26"/>
        <v>1</v>
      </c>
      <c r="N164">
        <f t="shared" si="27"/>
        <v>0</v>
      </c>
      <c r="O164" s="5">
        <f>SUM(Table1[[#This Row],[Spalte5]:[Spalte6]])*5</f>
        <v>15</v>
      </c>
      <c r="P164" t="s">
        <v>78</v>
      </c>
      <c r="Q164" t="s">
        <v>41</v>
      </c>
      <c r="R164" t="s">
        <v>34</v>
      </c>
      <c r="S164">
        <f t="shared" si="28"/>
        <v>0</v>
      </c>
      <c r="T164">
        <f t="shared" si="29"/>
        <v>1</v>
      </c>
      <c r="U164">
        <f t="shared" si="30"/>
        <v>0</v>
      </c>
      <c r="V164" s="5">
        <f>SUM(Table1[[#This Row],[Spalte94]:[Spalte92]])*5</f>
        <v>5</v>
      </c>
      <c r="W164" t="s">
        <v>200</v>
      </c>
      <c r="X164" s="5">
        <f t="shared" si="31"/>
        <v>0</v>
      </c>
      <c r="Y164" t="s">
        <v>18</v>
      </c>
      <c r="Z164" s="5">
        <f t="shared" si="32"/>
        <v>0</v>
      </c>
      <c r="AA164" t="s">
        <v>19</v>
      </c>
      <c r="AB164" s="5">
        <f t="shared" si="33"/>
        <v>0</v>
      </c>
      <c r="AC164" t="s">
        <v>27</v>
      </c>
      <c r="AD164" s="5">
        <f t="shared" si="34"/>
        <v>5</v>
      </c>
      <c r="AE164" t="s">
        <v>28</v>
      </c>
      <c r="AF164" s="5">
        <f t="shared" si="35"/>
        <v>0</v>
      </c>
      <c r="AG164" s="1">
        <v>5</v>
      </c>
      <c r="AH164" s="6">
        <f>ABS(8-Table1[[#This Row],[Die 1. Frauen des FCSP landet in der Regionalliga Nord (12er Liga) auf Rang...?]])</f>
        <v>3</v>
      </c>
      <c r="AI164" s="6">
        <f>0-Table1[[#This Row],[Spalte16]]</f>
        <v>-3</v>
      </c>
      <c r="AJ164" s="1">
        <v>17</v>
      </c>
      <c r="AK164" s="6">
        <f>ABS(16-Table1[[#This Row],[Die U23 des FCSP landet in der Regionalliga Nord (18er Liga) auf Rang....?]])</f>
        <v>1</v>
      </c>
      <c r="AL164" s="6">
        <f>0-Table1[[#This Row],[Spalte17]]</f>
        <v>-1</v>
      </c>
      <c r="AM16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64"/>
    </row>
    <row r="165" spans="1:42" x14ac:dyDescent="0.25">
      <c r="A165">
        <v>163</v>
      </c>
      <c r="B165" t="s">
        <v>550</v>
      </c>
      <c r="C165" s="1">
        <v>15</v>
      </c>
      <c r="D165" s="6">
        <f>-18+Table1[[#This Row],[Auf welchem Platz landet der FC St. Pauli in der 1. Bundesliga 2025/26?]]</f>
        <v>-3</v>
      </c>
      <c r="E165" t="s">
        <v>14</v>
      </c>
      <c r="F165" s="5">
        <v>5</v>
      </c>
      <c r="G165" t="s">
        <v>14</v>
      </c>
      <c r="H165" t="s">
        <v>54</v>
      </c>
      <c r="I165" t="s">
        <v>56</v>
      </c>
      <c r="J165" t="s">
        <v>25</v>
      </c>
      <c r="K165">
        <f t="shared" si="24"/>
        <v>1</v>
      </c>
      <c r="L165">
        <f t="shared" si="25"/>
        <v>1</v>
      </c>
      <c r="M165">
        <f t="shared" si="26"/>
        <v>0</v>
      </c>
      <c r="N165">
        <f t="shared" si="27"/>
        <v>0</v>
      </c>
      <c r="O165" s="5">
        <f>SUM(Table1[[#This Row],[Spalte5]:[Spalte6]])*5</f>
        <v>10</v>
      </c>
      <c r="P165" t="s">
        <v>78</v>
      </c>
      <c r="Q165" t="s">
        <v>34</v>
      </c>
      <c r="R165" t="s">
        <v>23</v>
      </c>
      <c r="S165">
        <f t="shared" si="28"/>
        <v>0</v>
      </c>
      <c r="T165">
        <f t="shared" si="29"/>
        <v>1</v>
      </c>
      <c r="U165">
        <f t="shared" si="30"/>
        <v>0</v>
      </c>
      <c r="V165" s="5">
        <f>SUM(Table1[[#This Row],[Spalte94]:[Spalte92]])*5</f>
        <v>5</v>
      </c>
      <c r="W165" t="s">
        <v>34</v>
      </c>
      <c r="X165" s="5">
        <f t="shared" si="31"/>
        <v>0</v>
      </c>
      <c r="Y165" t="s">
        <v>18</v>
      </c>
      <c r="Z165" s="5">
        <f t="shared" si="32"/>
        <v>0</v>
      </c>
      <c r="AA165" t="s">
        <v>35</v>
      </c>
      <c r="AB165" s="5">
        <f t="shared" si="33"/>
        <v>0</v>
      </c>
      <c r="AC165" t="s">
        <v>27</v>
      </c>
      <c r="AD165" s="5">
        <f t="shared" si="34"/>
        <v>5</v>
      </c>
      <c r="AE165" t="s">
        <v>32</v>
      </c>
      <c r="AF165" s="5">
        <f t="shared" si="35"/>
        <v>0</v>
      </c>
      <c r="AG165" s="1">
        <v>3</v>
      </c>
      <c r="AH165" s="6">
        <f>ABS(8-Table1[[#This Row],[Die 1. Frauen des FCSP landet in der Regionalliga Nord (12er Liga) auf Rang...?]])</f>
        <v>5</v>
      </c>
      <c r="AI165" s="6">
        <f>0-Table1[[#This Row],[Spalte16]]</f>
        <v>-5</v>
      </c>
      <c r="AJ165" s="1">
        <v>16</v>
      </c>
      <c r="AK165" s="6">
        <f>ABS(16-Table1[[#This Row],[Die U23 des FCSP landet in der Regionalliga Nord (18er Liga) auf Rang....?]])</f>
        <v>0</v>
      </c>
      <c r="AL165" s="6">
        <v>5</v>
      </c>
      <c r="AM16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65"/>
    </row>
    <row r="166" spans="1:42" x14ac:dyDescent="0.25">
      <c r="A166">
        <v>164</v>
      </c>
      <c r="B166" t="s">
        <v>952</v>
      </c>
      <c r="C166" s="1">
        <v>13</v>
      </c>
      <c r="D166" s="6">
        <f>-18+Table1[[#This Row],[Auf welchem Platz landet der FC St. Pauli in der 1. Bundesliga 2025/26?]]</f>
        <v>-5</v>
      </c>
      <c r="E166" t="s">
        <v>14</v>
      </c>
      <c r="F166" s="5">
        <v>5</v>
      </c>
      <c r="G166" t="s">
        <v>14</v>
      </c>
      <c r="H166" t="s">
        <v>25</v>
      </c>
      <c r="I166" t="s">
        <v>43</v>
      </c>
      <c r="J166" t="s">
        <v>17</v>
      </c>
      <c r="K166">
        <f t="shared" si="24"/>
        <v>1</v>
      </c>
      <c r="L166">
        <f t="shared" si="25"/>
        <v>1</v>
      </c>
      <c r="M166">
        <f t="shared" si="26"/>
        <v>1</v>
      </c>
      <c r="N166">
        <f t="shared" si="27"/>
        <v>0</v>
      </c>
      <c r="O166" s="5">
        <f>SUM(Table1[[#This Row],[Spalte5]:[Spalte6]])*5</f>
        <v>15</v>
      </c>
      <c r="P166" t="s">
        <v>34</v>
      </c>
      <c r="Q166" t="s">
        <v>41</v>
      </c>
      <c r="R166" t="s">
        <v>23</v>
      </c>
      <c r="S166">
        <f t="shared" si="28"/>
        <v>0</v>
      </c>
      <c r="T166">
        <f t="shared" si="29"/>
        <v>0</v>
      </c>
      <c r="U166">
        <f t="shared" si="30"/>
        <v>0</v>
      </c>
      <c r="V166" s="5">
        <f>SUM(Table1[[#This Row],[Spalte94]:[Spalte92]])*5</f>
        <v>0</v>
      </c>
      <c r="W166" t="s">
        <v>34</v>
      </c>
      <c r="X166" s="5">
        <f t="shared" si="31"/>
        <v>0</v>
      </c>
      <c r="Y166" t="s">
        <v>30</v>
      </c>
      <c r="Z166" s="5">
        <f t="shared" si="32"/>
        <v>0</v>
      </c>
      <c r="AA166" t="s">
        <v>139</v>
      </c>
      <c r="AB166" s="5">
        <f t="shared" si="33"/>
        <v>0</v>
      </c>
      <c r="AC166" t="s">
        <v>27</v>
      </c>
      <c r="AD166" s="5">
        <f t="shared" si="34"/>
        <v>5</v>
      </c>
      <c r="AE166" t="s">
        <v>28</v>
      </c>
      <c r="AF166" s="5">
        <f t="shared" si="35"/>
        <v>0</v>
      </c>
      <c r="AG166" s="1">
        <v>5</v>
      </c>
      <c r="AH166" s="6">
        <f>ABS(8-Table1[[#This Row],[Die 1. Frauen des FCSP landet in der Regionalliga Nord (12er Liga) auf Rang...?]])</f>
        <v>3</v>
      </c>
      <c r="AI166" s="6">
        <f>0-Table1[[#This Row],[Spalte16]]</f>
        <v>-3</v>
      </c>
      <c r="AJ166" s="1">
        <v>16</v>
      </c>
      <c r="AK166" s="6">
        <f>ABS(16-Table1[[#This Row],[Die U23 des FCSP landet in der Regionalliga Nord (18er Liga) auf Rang....?]])</f>
        <v>0</v>
      </c>
      <c r="AL166" s="6">
        <v>5</v>
      </c>
      <c r="AM16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66"/>
    </row>
    <row r="167" spans="1:42" x14ac:dyDescent="0.25">
      <c r="A167">
        <v>165</v>
      </c>
      <c r="B167" t="s">
        <v>432</v>
      </c>
      <c r="C167" s="1">
        <v>13</v>
      </c>
      <c r="D167" s="6">
        <f>-18+Table1[[#This Row],[Auf welchem Platz landet der FC St. Pauli in der 1. Bundesliga 2025/26?]]</f>
        <v>-5</v>
      </c>
      <c r="E167" t="s">
        <v>14</v>
      </c>
      <c r="F167" s="5">
        <v>5</v>
      </c>
      <c r="G167" t="s">
        <v>14</v>
      </c>
      <c r="H167" t="s">
        <v>25</v>
      </c>
      <c r="I167" t="s">
        <v>16</v>
      </c>
      <c r="J167" t="s">
        <v>200</v>
      </c>
      <c r="K167">
        <f t="shared" si="24"/>
        <v>1</v>
      </c>
      <c r="L167">
        <f t="shared" si="25"/>
        <v>1</v>
      </c>
      <c r="M167">
        <f t="shared" si="26"/>
        <v>0</v>
      </c>
      <c r="N167">
        <f t="shared" si="27"/>
        <v>1</v>
      </c>
      <c r="O167" s="5">
        <f>SUM(Table1[[#This Row],[Spalte5]:[Spalte6]])*5</f>
        <v>15</v>
      </c>
      <c r="P167" t="s">
        <v>78</v>
      </c>
      <c r="Q167" t="s">
        <v>41</v>
      </c>
      <c r="R167" t="s">
        <v>34</v>
      </c>
      <c r="S167">
        <f t="shared" si="28"/>
        <v>0</v>
      </c>
      <c r="T167">
        <f t="shared" si="29"/>
        <v>1</v>
      </c>
      <c r="U167">
        <f t="shared" si="30"/>
        <v>0</v>
      </c>
      <c r="V167" s="5">
        <f>SUM(Table1[[#This Row],[Spalte94]:[Spalte92]])*5</f>
        <v>5</v>
      </c>
      <c r="W167" t="s">
        <v>54</v>
      </c>
      <c r="X167" s="5">
        <f t="shared" si="31"/>
        <v>5</v>
      </c>
      <c r="Y167" t="s">
        <v>18</v>
      </c>
      <c r="Z167" s="5">
        <f t="shared" si="32"/>
        <v>0</v>
      </c>
      <c r="AA167" t="s">
        <v>35</v>
      </c>
      <c r="AB167" s="5">
        <f t="shared" si="33"/>
        <v>0</v>
      </c>
      <c r="AC167" t="s">
        <v>20</v>
      </c>
      <c r="AD167" s="5">
        <f t="shared" si="34"/>
        <v>0</v>
      </c>
      <c r="AE167" t="s">
        <v>39</v>
      </c>
      <c r="AF167" s="5">
        <f t="shared" si="35"/>
        <v>0</v>
      </c>
      <c r="AG167" s="1">
        <v>10</v>
      </c>
      <c r="AH167" s="6">
        <f>ABS(8-Table1[[#This Row],[Die 1. Frauen des FCSP landet in der Regionalliga Nord (12er Liga) auf Rang...?]])</f>
        <v>2</v>
      </c>
      <c r="AI167" s="6">
        <f>0-Table1[[#This Row],[Spalte16]]</f>
        <v>-2</v>
      </c>
      <c r="AJ167" s="1">
        <v>17</v>
      </c>
      <c r="AK167" s="6">
        <f>ABS(16-Table1[[#This Row],[Die U23 des FCSP landet in der Regionalliga Nord (18er Liga) auf Rang....?]])</f>
        <v>1</v>
      </c>
      <c r="AL167" s="6">
        <f>0-Table1[[#This Row],[Spalte17]]</f>
        <v>-1</v>
      </c>
      <c r="AM16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67"/>
    </row>
    <row r="168" spans="1:42" x14ac:dyDescent="0.25">
      <c r="A168">
        <v>166</v>
      </c>
      <c r="B168" t="s">
        <v>871</v>
      </c>
      <c r="C168" s="1">
        <v>15</v>
      </c>
      <c r="D168" s="6">
        <f>-18+Table1[[#This Row],[Auf welchem Platz landet der FC St. Pauli in der 1. Bundesliga 2025/26?]]</f>
        <v>-3</v>
      </c>
      <c r="E168" t="s">
        <v>14</v>
      </c>
      <c r="F168" s="5">
        <v>5</v>
      </c>
      <c r="G168" t="s">
        <v>14</v>
      </c>
      <c r="H168" t="s">
        <v>25</v>
      </c>
      <c r="I168" t="s">
        <v>16</v>
      </c>
      <c r="J168" t="s">
        <v>54</v>
      </c>
      <c r="K168">
        <f t="shared" si="24"/>
        <v>1</v>
      </c>
      <c r="L168">
        <f t="shared" si="25"/>
        <v>1</v>
      </c>
      <c r="M168">
        <f t="shared" si="26"/>
        <v>0</v>
      </c>
      <c r="N168">
        <f t="shared" si="27"/>
        <v>1</v>
      </c>
      <c r="O168" s="5">
        <f>SUM(Table1[[#This Row],[Spalte5]:[Spalte6]])*5</f>
        <v>15</v>
      </c>
      <c r="P168" t="s">
        <v>23</v>
      </c>
      <c r="Q168" t="s">
        <v>34</v>
      </c>
      <c r="R168" t="s">
        <v>41</v>
      </c>
      <c r="S168">
        <f t="shared" si="28"/>
        <v>0</v>
      </c>
      <c r="T168">
        <f t="shared" si="29"/>
        <v>0</v>
      </c>
      <c r="U168">
        <f t="shared" si="30"/>
        <v>0</v>
      </c>
      <c r="V168" s="5">
        <f>SUM(Table1[[#This Row],[Spalte94]:[Spalte92]])*5</f>
        <v>0</v>
      </c>
      <c r="W168" t="s">
        <v>34</v>
      </c>
      <c r="X168" s="5">
        <f t="shared" si="31"/>
        <v>0</v>
      </c>
      <c r="Y168" t="s">
        <v>44</v>
      </c>
      <c r="Z168" s="5">
        <f t="shared" si="32"/>
        <v>5</v>
      </c>
      <c r="AA168" t="s">
        <v>19</v>
      </c>
      <c r="AB168" s="5">
        <f t="shared" si="33"/>
        <v>0</v>
      </c>
      <c r="AC168" t="s">
        <v>27</v>
      </c>
      <c r="AD168" s="5">
        <f t="shared" si="34"/>
        <v>5</v>
      </c>
      <c r="AE168" t="s">
        <v>28</v>
      </c>
      <c r="AF168" s="5">
        <f t="shared" si="35"/>
        <v>0</v>
      </c>
      <c r="AG168" s="1">
        <v>7</v>
      </c>
      <c r="AH168" s="6">
        <f>ABS(8-Table1[[#This Row],[Die 1. Frauen des FCSP landet in der Regionalliga Nord (12er Liga) auf Rang...?]])</f>
        <v>1</v>
      </c>
      <c r="AI168" s="6">
        <f>0-Table1[[#This Row],[Spalte16]]</f>
        <v>-1</v>
      </c>
      <c r="AJ168" s="1">
        <v>12</v>
      </c>
      <c r="AK168" s="6">
        <f>ABS(16-Table1[[#This Row],[Die U23 des FCSP landet in der Regionalliga Nord (18er Liga) auf Rang....?]])</f>
        <v>4</v>
      </c>
      <c r="AL168" s="6">
        <f>0-Table1[[#This Row],[Spalte17]]</f>
        <v>-4</v>
      </c>
      <c r="AM16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68"/>
    </row>
    <row r="169" spans="1:42" x14ac:dyDescent="0.25">
      <c r="A169">
        <v>167</v>
      </c>
      <c r="B169" t="s">
        <v>318</v>
      </c>
      <c r="C169" s="1">
        <v>13</v>
      </c>
      <c r="D169" s="6">
        <f>-18+Table1[[#This Row],[Auf welchem Platz landet der FC St. Pauli in der 1. Bundesliga 2025/26?]]</f>
        <v>-5</v>
      </c>
      <c r="E169" t="s">
        <v>14</v>
      </c>
      <c r="F169" s="5">
        <v>5</v>
      </c>
      <c r="G169" t="s">
        <v>14</v>
      </c>
      <c r="H169" t="s">
        <v>54</v>
      </c>
      <c r="I169" t="s">
        <v>16</v>
      </c>
      <c r="J169" t="s">
        <v>25</v>
      </c>
      <c r="K169">
        <f t="shared" si="24"/>
        <v>1</v>
      </c>
      <c r="L169">
        <f t="shared" si="25"/>
        <v>1</v>
      </c>
      <c r="M169">
        <f t="shared" si="26"/>
        <v>0</v>
      </c>
      <c r="N169">
        <f t="shared" si="27"/>
        <v>1</v>
      </c>
      <c r="O169" s="5">
        <f>SUM(Table1[[#This Row],[Spalte5]:[Spalte6]])*5</f>
        <v>15</v>
      </c>
      <c r="P169" t="s">
        <v>23</v>
      </c>
      <c r="Q169" t="s">
        <v>78</v>
      </c>
      <c r="R169" t="s">
        <v>34</v>
      </c>
      <c r="S169">
        <f t="shared" si="28"/>
        <v>0</v>
      </c>
      <c r="T169">
        <f t="shared" si="29"/>
        <v>1</v>
      </c>
      <c r="U169">
        <f t="shared" si="30"/>
        <v>0</v>
      </c>
      <c r="V169" s="5">
        <f>SUM(Table1[[#This Row],[Spalte94]:[Spalte92]])*5</f>
        <v>5</v>
      </c>
      <c r="W169" t="s">
        <v>58</v>
      </c>
      <c r="X169" s="5">
        <f t="shared" si="31"/>
        <v>0</v>
      </c>
      <c r="Y169" t="s">
        <v>18</v>
      </c>
      <c r="Z169" s="5">
        <f t="shared" si="32"/>
        <v>0</v>
      </c>
      <c r="AA169" t="s">
        <v>35</v>
      </c>
      <c r="AB169" s="5">
        <f t="shared" si="33"/>
        <v>0</v>
      </c>
      <c r="AC169" t="s">
        <v>27</v>
      </c>
      <c r="AD169" s="5">
        <f t="shared" si="34"/>
        <v>5</v>
      </c>
      <c r="AE169" t="s">
        <v>28</v>
      </c>
      <c r="AF169" s="5">
        <f t="shared" si="35"/>
        <v>0</v>
      </c>
      <c r="AG169" s="1">
        <v>7</v>
      </c>
      <c r="AH169" s="6">
        <f>ABS(8-Table1[[#This Row],[Die 1. Frauen des FCSP landet in der Regionalliga Nord (12er Liga) auf Rang...?]])</f>
        <v>1</v>
      </c>
      <c r="AI169" s="6">
        <f>0-Table1[[#This Row],[Spalte16]]</f>
        <v>-1</v>
      </c>
      <c r="AJ169" s="1">
        <v>14</v>
      </c>
      <c r="AK169" s="6">
        <f>ABS(16-Table1[[#This Row],[Die U23 des FCSP landet in der Regionalliga Nord (18er Liga) auf Rang....?]])</f>
        <v>2</v>
      </c>
      <c r="AL169" s="6">
        <f>0-Table1[[#This Row],[Spalte17]]</f>
        <v>-2</v>
      </c>
      <c r="AM16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69"/>
    </row>
    <row r="170" spans="1:42" x14ac:dyDescent="0.25">
      <c r="A170">
        <v>168</v>
      </c>
      <c r="B170" t="s">
        <v>666</v>
      </c>
      <c r="C170" s="1">
        <v>14</v>
      </c>
      <c r="D170" s="6">
        <f>-18+Table1[[#This Row],[Auf welchem Platz landet der FC St. Pauli in der 1. Bundesliga 2025/26?]]</f>
        <v>-4</v>
      </c>
      <c r="E170" t="s">
        <v>14</v>
      </c>
      <c r="F170" s="5">
        <v>5</v>
      </c>
      <c r="G170" t="s">
        <v>56</v>
      </c>
      <c r="H170" t="s">
        <v>25</v>
      </c>
      <c r="I170" t="s">
        <v>43</v>
      </c>
      <c r="J170" t="s">
        <v>17</v>
      </c>
      <c r="K170">
        <f t="shared" si="24"/>
        <v>0</v>
      </c>
      <c r="L170">
        <f t="shared" si="25"/>
        <v>1</v>
      </c>
      <c r="M170">
        <f t="shared" si="26"/>
        <v>1</v>
      </c>
      <c r="N170">
        <f t="shared" si="27"/>
        <v>0</v>
      </c>
      <c r="O170" s="5">
        <f>SUM(Table1[[#This Row],[Spalte5]:[Spalte6]])*5</f>
        <v>10</v>
      </c>
      <c r="P170" t="s">
        <v>78</v>
      </c>
      <c r="Q170" t="s">
        <v>34</v>
      </c>
      <c r="R170" t="s">
        <v>15</v>
      </c>
      <c r="S170">
        <f t="shared" si="28"/>
        <v>0</v>
      </c>
      <c r="T170">
        <f t="shared" si="29"/>
        <v>1</v>
      </c>
      <c r="U170">
        <f t="shared" si="30"/>
        <v>0</v>
      </c>
      <c r="V170" s="5">
        <f>SUM(Table1[[#This Row],[Spalte94]:[Spalte92]])*5</f>
        <v>5</v>
      </c>
      <c r="W170" t="s">
        <v>15</v>
      </c>
      <c r="X170" s="5">
        <f t="shared" si="31"/>
        <v>0</v>
      </c>
      <c r="Y170" t="s">
        <v>48</v>
      </c>
      <c r="Z170" s="5">
        <f t="shared" si="32"/>
        <v>0</v>
      </c>
      <c r="AA170" t="s">
        <v>35</v>
      </c>
      <c r="AB170" s="5">
        <f t="shared" si="33"/>
        <v>0</v>
      </c>
      <c r="AC170" t="s">
        <v>27</v>
      </c>
      <c r="AD170" s="5">
        <f t="shared" si="34"/>
        <v>5</v>
      </c>
      <c r="AE170" t="s">
        <v>28</v>
      </c>
      <c r="AF170" s="5">
        <f t="shared" si="35"/>
        <v>0</v>
      </c>
      <c r="AG170" s="1">
        <v>8</v>
      </c>
      <c r="AH170" s="6">
        <f>ABS(8-Table1[[#This Row],[Die 1. Frauen des FCSP landet in der Regionalliga Nord (12er Liga) auf Rang...?]])</f>
        <v>0</v>
      </c>
      <c r="AI170" s="6">
        <v>5</v>
      </c>
      <c r="AJ170" s="1">
        <v>12</v>
      </c>
      <c r="AK170" s="6">
        <f>ABS(16-Table1[[#This Row],[Die U23 des FCSP landet in der Regionalliga Nord (18er Liga) auf Rang....?]])</f>
        <v>4</v>
      </c>
      <c r="AL170" s="6">
        <f>0-Table1[[#This Row],[Spalte17]]</f>
        <v>-4</v>
      </c>
      <c r="AM17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70"/>
    </row>
    <row r="171" spans="1:42" x14ac:dyDescent="0.25">
      <c r="A171">
        <v>169</v>
      </c>
      <c r="B171" t="s">
        <v>690</v>
      </c>
      <c r="C171" s="1">
        <v>14</v>
      </c>
      <c r="D171" s="6">
        <f>-18+Table1[[#This Row],[Auf welchem Platz landet der FC St. Pauli in der 1. Bundesliga 2025/26?]]</f>
        <v>-4</v>
      </c>
      <c r="E171" t="s">
        <v>14</v>
      </c>
      <c r="F171" s="5">
        <v>5</v>
      </c>
      <c r="G171" t="s">
        <v>14</v>
      </c>
      <c r="H171" t="s">
        <v>56</v>
      </c>
      <c r="I171" t="s">
        <v>16</v>
      </c>
      <c r="J171" t="s">
        <v>25</v>
      </c>
      <c r="K171">
        <f t="shared" si="24"/>
        <v>1</v>
      </c>
      <c r="L171">
        <f t="shared" si="25"/>
        <v>1</v>
      </c>
      <c r="M171">
        <f t="shared" si="26"/>
        <v>0</v>
      </c>
      <c r="N171">
        <f t="shared" si="27"/>
        <v>1</v>
      </c>
      <c r="O171" s="5">
        <f>SUM(Table1[[#This Row],[Spalte5]:[Spalte6]])*5</f>
        <v>15</v>
      </c>
      <c r="P171" t="s">
        <v>34</v>
      </c>
      <c r="Q171" t="s">
        <v>41</v>
      </c>
      <c r="R171" t="s">
        <v>78</v>
      </c>
      <c r="S171">
        <f t="shared" si="28"/>
        <v>0</v>
      </c>
      <c r="T171">
        <f t="shared" si="29"/>
        <v>1</v>
      </c>
      <c r="U171">
        <f t="shared" si="30"/>
        <v>0</v>
      </c>
      <c r="V171" s="5">
        <f>SUM(Table1[[#This Row],[Spalte94]:[Spalte92]])*5</f>
        <v>5</v>
      </c>
      <c r="W171" t="s">
        <v>15</v>
      </c>
      <c r="X171" s="5">
        <f t="shared" si="31"/>
        <v>0</v>
      </c>
      <c r="Y171" t="s">
        <v>18</v>
      </c>
      <c r="Z171" s="5">
        <f t="shared" si="32"/>
        <v>0</v>
      </c>
      <c r="AA171" t="s">
        <v>139</v>
      </c>
      <c r="AB171" s="5">
        <f t="shared" si="33"/>
        <v>0</v>
      </c>
      <c r="AC171" t="s">
        <v>27</v>
      </c>
      <c r="AD171" s="5">
        <f t="shared" si="34"/>
        <v>5</v>
      </c>
      <c r="AE171" t="s">
        <v>137</v>
      </c>
      <c r="AF171" s="5">
        <f t="shared" si="35"/>
        <v>5</v>
      </c>
      <c r="AG171" s="1">
        <v>3</v>
      </c>
      <c r="AH171" s="6">
        <f>ABS(8-Table1[[#This Row],[Die 1. Frauen des FCSP landet in der Regionalliga Nord (12er Liga) auf Rang...?]])</f>
        <v>5</v>
      </c>
      <c r="AI171" s="6">
        <f>0-Table1[[#This Row],[Spalte16]]</f>
        <v>-5</v>
      </c>
      <c r="AJ171" s="1">
        <v>12</v>
      </c>
      <c r="AK171" s="6">
        <f>ABS(16-Table1[[#This Row],[Die U23 des FCSP landet in der Regionalliga Nord (18er Liga) auf Rang....?]])</f>
        <v>4</v>
      </c>
      <c r="AL171" s="6">
        <f>0-Table1[[#This Row],[Spalte17]]</f>
        <v>-4</v>
      </c>
      <c r="AM17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71"/>
    </row>
    <row r="172" spans="1:42" x14ac:dyDescent="0.25">
      <c r="A172">
        <v>170</v>
      </c>
      <c r="B172" t="s">
        <v>577</v>
      </c>
      <c r="C172" s="1">
        <v>12</v>
      </c>
      <c r="D172" s="6">
        <f>-18+Table1[[#This Row],[Auf welchem Platz landet der FC St. Pauli in der 1. Bundesliga 2025/26?]]</f>
        <v>-6</v>
      </c>
      <c r="E172" t="s">
        <v>14</v>
      </c>
      <c r="F172" s="5">
        <v>5</v>
      </c>
      <c r="G172" t="s">
        <v>14</v>
      </c>
      <c r="H172" t="s">
        <v>54</v>
      </c>
      <c r="I172" t="s">
        <v>56</v>
      </c>
      <c r="J172" t="s">
        <v>25</v>
      </c>
      <c r="K172">
        <f t="shared" si="24"/>
        <v>1</v>
      </c>
      <c r="L172">
        <f t="shared" si="25"/>
        <v>1</v>
      </c>
      <c r="M172">
        <f t="shared" si="26"/>
        <v>0</v>
      </c>
      <c r="N172">
        <f t="shared" si="27"/>
        <v>0</v>
      </c>
      <c r="O172" s="5">
        <f>SUM(Table1[[#This Row],[Spalte5]:[Spalte6]])*5</f>
        <v>10</v>
      </c>
      <c r="P172" t="s">
        <v>78</v>
      </c>
      <c r="Q172" t="s">
        <v>34</v>
      </c>
      <c r="R172" t="s">
        <v>15</v>
      </c>
      <c r="S172">
        <f t="shared" si="28"/>
        <v>0</v>
      </c>
      <c r="T172">
        <f t="shared" si="29"/>
        <v>1</v>
      </c>
      <c r="U172">
        <f t="shared" si="30"/>
        <v>0</v>
      </c>
      <c r="V172" s="5">
        <f>SUM(Table1[[#This Row],[Spalte94]:[Spalte92]])*5</f>
        <v>5</v>
      </c>
      <c r="W172" t="s">
        <v>34</v>
      </c>
      <c r="X172" s="5">
        <f t="shared" si="31"/>
        <v>0</v>
      </c>
      <c r="Y172" t="s">
        <v>18</v>
      </c>
      <c r="Z172" s="5">
        <f t="shared" si="32"/>
        <v>0</v>
      </c>
      <c r="AA172" t="s">
        <v>19</v>
      </c>
      <c r="AB172" s="5">
        <f t="shared" si="33"/>
        <v>0</v>
      </c>
      <c r="AC172" t="s">
        <v>27</v>
      </c>
      <c r="AD172" s="5">
        <f t="shared" si="34"/>
        <v>5</v>
      </c>
      <c r="AE172" t="s">
        <v>37</v>
      </c>
      <c r="AF172" s="5">
        <f t="shared" si="35"/>
        <v>0</v>
      </c>
      <c r="AG172" s="1">
        <v>6</v>
      </c>
      <c r="AH172" s="6">
        <f>ABS(8-Table1[[#This Row],[Die 1. Frauen des FCSP landet in der Regionalliga Nord (12er Liga) auf Rang...?]])</f>
        <v>2</v>
      </c>
      <c r="AI172" s="6">
        <f>0-Table1[[#This Row],[Spalte16]]</f>
        <v>-2</v>
      </c>
      <c r="AJ172" s="1">
        <v>16</v>
      </c>
      <c r="AK172" s="6">
        <f>ABS(16-Table1[[#This Row],[Die U23 des FCSP landet in der Regionalliga Nord (18er Liga) auf Rang....?]])</f>
        <v>0</v>
      </c>
      <c r="AL172" s="6">
        <v>5</v>
      </c>
      <c r="AM17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72"/>
    </row>
    <row r="173" spans="1:42" x14ac:dyDescent="0.25">
      <c r="A173">
        <v>171</v>
      </c>
      <c r="B173" t="s">
        <v>273</v>
      </c>
      <c r="C173" s="1">
        <v>13</v>
      </c>
      <c r="D173" s="6">
        <f>-18+Table1[[#This Row],[Auf welchem Platz landet der FC St. Pauli in der 1. Bundesliga 2025/26?]]</f>
        <v>-5</v>
      </c>
      <c r="E173" t="s">
        <v>14</v>
      </c>
      <c r="F173" s="5">
        <v>5</v>
      </c>
      <c r="G173" t="s">
        <v>14</v>
      </c>
      <c r="H173" t="s">
        <v>56</v>
      </c>
      <c r="I173" t="s">
        <v>16</v>
      </c>
      <c r="J173" t="s">
        <v>25</v>
      </c>
      <c r="K173">
        <f t="shared" si="24"/>
        <v>1</v>
      </c>
      <c r="L173">
        <f t="shared" si="25"/>
        <v>1</v>
      </c>
      <c r="M173">
        <f t="shared" si="26"/>
        <v>0</v>
      </c>
      <c r="N173">
        <f t="shared" si="27"/>
        <v>1</v>
      </c>
      <c r="O173" s="5">
        <f>SUM(Table1[[#This Row],[Spalte5]:[Spalte6]])*5</f>
        <v>15</v>
      </c>
      <c r="P173" t="s">
        <v>34</v>
      </c>
      <c r="Q173" t="s">
        <v>15</v>
      </c>
      <c r="R173" t="s">
        <v>78</v>
      </c>
      <c r="S173">
        <f t="shared" si="28"/>
        <v>0</v>
      </c>
      <c r="T173">
        <f t="shared" si="29"/>
        <v>1</v>
      </c>
      <c r="U173">
        <f t="shared" si="30"/>
        <v>0</v>
      </c>
      <c r="V173" s="5">
        <f>SUM(Table1[[#This Row],[Spalte94]:[Spalte92]])*5</f>
        <v>5</v>
      </c>
      <c r="W173" t="s">
        <v>15</v>
      </c>
      <c r="X173" s="5">
        <f t="shared" si="31"/>
        <v>0</v>
      </c>
      <c r="Y173" t="s">
        <v>18</v>
      </c>
      <c r="Z173" s="5">
        <f t="shared" si="32"/>
        <v>0</v>
      </c>
      <c r="AA173" t="s">
        <v>19</v>
      </c>
      <c r="AB173" s="5">
        <f t="shared" si="33"/>
        <v>0</v>
      </c>
      <c r="AC173" t="s">
        <v>27</v>
      </c>
      <c r="AD173" s="5">
        <f t="shared" si="34"/>
        <v>5</v>
      </c>
      <c r="AE173" t="s">
        <v>37</v>
      </c>
      <c r="AF173" s="5">
        <f t="shared" si="35"/>
        <v>0</v>
      </c>
      <c r="AG173" s="1">
        <v>6</v>
      </c>
      <c r="AH173" s="6">
        <f>ABS(8-Table1[[#This Row],[Die 1. Frauen des FCSP landet in der Regionalliga Nord (12er Liga) auf Rang...?]])</f>
        <v>2</v>
      </c>
      <c r="AI173" s="6">
        <f>0-Table1[[#This Row],[Spalte16]]</f>
        <v>-2</v>
      </c>
      <c r="AJ173" s="1">
        <v>15</v>
      </c>
      <c r="AK173" s="6">
        <f>ABS(16-Table1[[#This Row],[Die U23 des FCSP landet in der Regionalliga Nord (18er Liga) auf Rang....?]])</f>
        <v>1</v>
      </c>
      <c r="AL173" s="6">
        <f>0-Table1[[#This Row],[Spalte17]]</f>
        <v>-1</v>
      </c>
      <c r="AM17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73"/>
    </row>
    <row r="174" spans="1:42" x14ac:dyDescent="0.25">
      <c r="A174">
        <v>172</v>
      </c>
      <c r="B174" t="s">
        <v>282</v>
      </c>
      <c r="C174" s="1">
        <v>14</v>
      </c>
      <c r="D174" s="6">
        <f>-18+Table1[[#This Row],[Auf welchem Platz landet der FC St. Pauli in der 1. Bundesliga 2025/26?]]</f>
        <v>-4</v>
      </c>
      <c r="E174" t="s">
        <v>14</v>
      </c>
      <c r="F174" s="5">
        <v>5</v>
      </c>
      <c r="G174" t="s">
        <v>14</v>
      </c>
      <c r="H174" t="s">
        <v>54</v>
      </c>
      <c r="I174" t="s">
        <v>17</v>
      </c>
      <c r="J174" t="s">
        <v>25</v>
      </c>
      <c r="K174">
        <f t="shared" si="24"/>
        <v>1</v>
      </c>
      <c r="L174">
        <f t="shared" si="25"/>
        <v>1</v>
      </c>
      <c r="M174">
        <f t="shared" si="26"/>
        <v>1</v>
      </c>
      <c r="N174">
        <f t="shared" si="27"/>
        <v>0</v>
      </c>
      <c r="O174" s="5">
        <f>SUM(Table1[[#This Row],[Spalte5]:[Spalte6]])*5</f>
        <v>15</v>
      </c>
      <c r="P174" t="s">
        <v>78</v>
      </c>
      <c r="Q174" t="s">
        <v>15</v>
      </c>
      <c r="R174" t="s">
        <v>34</v>
      </c>
      <c r="S174">
        <f t="shared" si="28"/>
        <v>0</v>
      </c>
      <c r="T174">
        <f t="shared" si="29"/>
        <v>1</v>
      </c>
      <c r="U174">
        <f t="shared" si="30"/>
        <v>0</v>
      </c>
      <c r="V174" s="5">
        <f>SUM(Table1[[#This Row],[Spalte94]:[Spalte92]])*5</f>
        <v>5</v>
      </c>
      <c r="W174" t="s">
        <v>15</v>
      </c>
      <c r="X174" s="5">
        <f t="shared" si="31"/>
        <v>0</v>
      </c>
      <c r="Y174" t="s">
        <v>18</v>
      </c>
      <c r="Z174" s="5">
        <f t="shared" si="32"/>
        <v>0</v>
      </c>
      <c r="AA174" t="s">
        <v>35</v>
      </c>
      <c r="AB174" s="5">
        <f t="shared" si="33"/>
        <v>0</v>
      </c>
      <c r="AC174" t="s">
        <v>27</v>
      </c>
      <c r="AD174" s="5">
        <f t="shared" si="34"/>
        <v>5</v>
      </c>
      <c r="AE174" t="s">
        <v>28</v>
      </c>
      <c r="AF174" s="5">
        <f t="shared" si="35"/>
        <v>0</v>
      </c>
      <c r="AG174" s="1">
        <v>6</v>
      </c>
      <c r="AH174" s="6">
        <f>ABS(8-Table1[[#This Row],[Die 1. Frauen des FCSP landet in der Regionalliga Nord (12er Liga) auf Rang...?]])</f>
        <v>2</v>
      </c>
      <c r="AI174" s="6">
        <f>0-Table1[[#This Row],[Spalte16]]</f>
        <v>-2</v>
      </c>
      <c r="AJ174" s="1">
        <v>14</v>
      </c>
      <c r="AK174" s="6">
        <f>ABS(16-Table1[[#This Row],[Die U23 des FCSP landet in der Regionalliga Nord (18er Liga) auf Rang....?]])</f>
        <v>2</v>
      </c>
      <c r="AL174" s="6">
        <f>0-Table1[[#This Row],[Spalte17]]</f>
        <v>-2</v>
      </c>
      <c r="AM17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74"/>
    </row>
    <row r="175" spans="1:42" x14ac:dyDescent="0.25">
      <c r="A175">
        <v>173</v>
      </c>
      <c r="B175" t="s">
        <v>55</v>
      </c>
      <c r="C175" s="1">
        <v>11</v>
      </c>
      <c r="D175" s="6">
        <f>-18+Table1[[#This Row],[Auf welchem Platz landet der FC St. Pauli in der 1. Bundesliga 2025/26?]]</f>
        <v>-7</v>
      </c>
      <c r="E175" t="s">
        <v>14</v>
      </c>
      <c r="F175" s="5">
        <v>5</v>
      </c>
      <c r="G175" t="s">
        <v>14</v>
      </c>
      <c r="H175" t="s">
        <v>25</v>
      </c>
      <c r="I175" t="s">
        <v>56</v>
      </c>
      <c r="J175" t="s">
        <v>16</v>
      </c>
      <c r="K175">
        <f t="shared" si="24"/>
        <v>1</v>
      </c>
      <c r="L175">
        <f t="shared" si="25"/>
        <v>1</v>
      </c>
      <c r="M175">
        <f t="shared" si="26"/>
        <v>0</v>
      </c>
      <c r="N175">
        <f t="shared" si="27"/>
        <v>1</v>
      </c>
      <c r="O175" s="5">
        <f>SUM(Table1[[#This Row],[Spalte5]:[Spalte6]])*5</f>
        <v>15</v>
      </c>
      <c r="P175" t="s">
        <v>23</v>
      </c>
      <c r="Q175" t="s">
        <v>78</v>
      </c>
      <c r="R175" t="s">
        <v>34</v>
      </c>
      <c r="S175">
        <f t="shared" si="28"/>
        <v>0</v>
      </c>
      <c r="T175">
        <f t="shared" si="29"/>
        <v>1</v>
      </c>
      <c r="U175">
        <f t="shared" si="30"/>
        <v>0</v>
      </c>
      <c r="V175" s="5">
        <f>SUM(Table1[[#This Row],[Spalte94]:[Spalte92]])*5</f>
        <v>5</v>
      </c>
      <c r="W175" t="s">
        <v>23</v>
      </c>
      <c r="X175" s="5">
        <f t="shared" si="31"/>
        <v>0</v>
      </c>
      <c r="Y175" t="s">
        <v>30</v>
      </c>
      <c r="Z175" s="5">
        <f t="shared" si="32"/>
        <v>0</v>
      </c>
      <c r="AA175" t="s">
        <v>19</v>
      </c>
      <c r="AB175" s="5">
        <f t="shared" si="33"/>
        <v>0</v>
      </c>
      <c r="AC175" t="s">
        <v>20</v>
      </c>
      <c r="AD175" s="5">
        <f t="shared" si="34"/>
        <v>0</v>
      </c>
      <c r="AE175" t="s">
        <v>32</v>
      </c>
      <c r="AF175" s="5">
        <f t="shared" si="35"/>
        <v>0</v>
      </c>
      <c r="AG175" s="1">
        <v>8</v>
      </c>
      <c r="AH175" s="6">
        <f>ABS(8-Table1[[#This Row],[Die 1. Frauen des FCSP landet in der Regionalliga Nord (12er Liga) auf Rang...?]])</f>
        <v>0</v>
      </c>
      <c r="AI175" s="6">
        <v>5</v>
      </c>
      <c r="AJ175" s="1">
        <v>15</v>
      </c>
      <c r="AK175" s="6">
        <f>ABS(16-Table1[[#This Row],[Die U23 des FCSP landet in der Regionalliga Nord (18er Liga) auf Rang....?]])</f>
        <v>1</v>
      </c>
      <c r="AL175" s="6">
        <f>0-Table1[[#This Row],[Spalte17]]</f>
        <v>-1</v>
      </c>
      <c r="AM17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75"/>
    </row>
    <row r="176" spans="1:42" x14ac:dyDescent="0.25">
      <c r="A176">
        <v>174</v>
      </c>
      <c r="B176" t="s">
        <v>729</v>
      </c>
      <c r="C176" s="1">
        <v>12</v>
      </c>
      <c r="D176" s="6">
        <f>-18+Table1[[#This Row],[Auf welchem Platz landet der FC St. Pauli in der 1. Bundesliga 2025/26?]]</f>
        <v>-6</v>
      </c>
      <c r="E176" t="s">
        <v>14</v>
      </c>
      <c r="F176" s="5">
        <v>5</v>
      </c>
      <c r="G176" t="s">
        <v>14</v>
      </c>
      <c r="H176" t="s">
        <v>56</v>
      </c>
      <c r="I176" t="s">
        <v>25</v>
      </c>
      <c r="J176" t="s">
        <v>54</v>
      </c>
      <c r="K176">
        <f t="shared" si="24"/>
        <v>1</v>
      </c>
      <c r="L176">
        <f t="shared" si="25"/>
        <v>1</v>
      </c>
      <c r="M176">
        <f t="shared" si="26"/>
        <v>0</v>
      </c>
      <c r="N176">
        <f t="shared" si="27"/>
        <v>0</v>
      </c>
      <c r="O176" s="5">
        <f>SUM(Table1[[#This Row],[Spalte5]:[Spalte6]])*5</f>
        <v>10</v>
      </c>
      <c r="P176" t="s">
        <v>78</v>
      </c>
      <c r="Q176" t="s">
        <v>34</v>
      </c>
      <c r="R176" t="s">
        <v>23</v>
      </c>
      <c r="S176">
        <f t="shared" si="28"/>
        <v>0</v>
      </c>
      <c r="T176">
        <f t="shared" si="29"/>
        <v>1</v>
      </c>
      <c r="U176">
        <f t="shared" si="30"/>
        <v>0</v>
      </c>
      <c r="V176" s="5">
        <f>SUM(Table1[[#This Row],[Spalte94]:[Spalte92]])*5</f>
        <v>5</v>
      </c>
      <c r="W176" t="s">
        <v>23</v>
      </c>
      <c r="X176" s="5">
        <f t="shared" si="31"/>
        <v>0</v>
      </c>
      <c r="Y176" t="s">
        <v>18</v>
      </c>
      <c r="Z176" s="5">
        <f t="shared" si="32"/>
        <v>0</v>
      </c>
      <c r="AA176" t="s">
        <v>19</v>
      </c>
      <c r="AB176" s="5">
        <f t="shared" si="33"/>
        <v>0</v>
      </c>
      <c r="AC176" t="s">
        <v>27</v>
      </c>
      <c r="AD176" s="5">
        <f t="shared" si="34"/>
        <v>5</v>
      </c>
      <c r="AE176" t="s">
        <v>32</v>
      </c>
      <c r="AF176" s="5">
        <f t="shared" si="35"/>
        <v>0</v>
      </c>
      <c r="AG176" s="1">
        <v>8</v>
      </c>
      <c r="AH176" s="6">
        <f>ABS(8-Table1[[#This Row],[Die 1. Frauen des FCSP landet in der Regionalliga Nord (12er Liga) auf Rang...?]])</f>
        <v>0</v>
      </c>
      <c r="AI176" s="6">
        <v>5</v>
      </c>
      <c r="AJ176" s="1">
        <v>14</v>
      </c>
      <c r="AK176" s="6">
        <f>ABS(16-Table1[[#This Row],[Die U23 des FCSP landet in der Regionalliga Nord (18er Liga) auf Rang....?]])</f>
        <v>2</v>
      </c>
      <c r="AL176" s="6">
        <f>0-Table1[[#This Row],[Spalte17]]</f>
        <v>-2</v>
      </c>
      <c r="AM17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76"/>
    </row>
    <row r="177" spans="1:42" x14ac:dyDescent="0.25">
      <c r="A177">
        <v>175</v>
      </c>
      <c r="B177" t="s">
        <v>688</v>
      </c>
      <c r="C177" s="1">
        <v>14</v>
      </c>
      <c r="D177" s="6">
        <f>-18+Table1[[#This Row],[Auf welchem Platz landet der FC St. Pauli in der 1. Bundesliga 2025/26?]]</f>
        <v>-4</v>
      </c>
      <c r="E177" t="s">
        <v>14</v>
      </c>
      <c r="F177" s="5">
        <v>5</v>
      </c>
      <c r="G177" t="s">
        <v>14</v>
      </c>
      <c r="H177" t="s">
        <v>56</v>
      </c>
      <c r="I177" t="s">
        <v>25</v>
      </c>
      <c r="J177" t="s">
        <v>16</v>
      </c>
      <c r="K177">
        <f t="shared" si="24"/>
        <v>1</v>
      </c>
      <c r="L177">
        <f t="shared" si="25"/>
        <v>1</v>
      </c>
      <c r="M177">
        <f t="shared" si="26"/>
        <v>0</v>
      </c>
      <c r="N177">
        <f t="shared" si="27"/>
        <v>1</v>
      </c>
      <c r="O177" s="5">
        <f>SUM(Table1[[#This Row],[Spalte5]:[Spalte6]])*5</f>
        <v>15</v>
      </c>
      <c r="P177" t="s">
        <v>78</v>
      </c>
      <c r="Q177" t="s">
        <v>34</v>
      </c>
      <c r="R177" t="s">
        <v>23</v>
      </c>
      <c r="S177">
        <f t="shared" si="28"/>
        <v>0</v>
      </c>
      <c r="T177">
        <f t="shared" si="29"/>
        <v>1</v>
      </c>
      <c r="U177">
        <f t="shared" si="30"/>
        <v>0</v>
      </c>
      <c r="V177" s="5">
        <f>SUM(Table1[[#This Row],[Spalte94]:[Spalte92]])*5</f>
        <v>5</v>
      </c>
      <c r="W177" t="s">
        <v>23</v>
      </c>
      <c r="X177" s="5">
        <f t="shared" si="31"/>
        <v>0</v>
      </c>
      <c r="Y177" t="s">
        <v>46</v>
      </c>
      <c r="Z177" s="5">
        <f t="shared" si="32"/>
        <v>0</v>
      </c>
      <c r="AA177" t="s">
        <v>19</v>
      </c>
      <c r="AB177" s="5">
        <f t="shared" si="33"/>
        <v>0</v>
      </c>
      <c r="AC177" t="s">
        <v>20</v>
      </c>
      <c r="AD177" s="5">
        <f t="shared" si="34"/>
        <v>0</v>
      </c>
      <c r="AE177" t="s">
        <v>37</v>
      </c>
      <c r="AF177" s="5">
        <f t="shared" si="35"/>
        <v>0</v>
      </c>
      <c r="AG177" s="1">
        <v>4</v>
      </c>
      <c r="AH177" s="6">
        <f>ABS(8-Table1[[#This Row],[Die 1. Frauen des FCSP landet in der Regionalliga Nord (12er Liga) auf Rang...?]])</f>
        <v>4</v>
      </c>
      <c r="AI177" s="6">
        <f>0-Table1[[#This Row],[Spalte16]]</f>
        <v>-4</v>
      </c>
      <c r="AJ177" s="1">
        <v>16</v>
      </c>
      <c r="AK177" s="6">
        <f>ABS(16-Table1[[#This Row],[Die U23 des FCSP landet in der Regionalliga Nord (18er Liga) auf Rang....?]])</f>
        <v>0</v>
      </c>
      <c r="AL177" s="6">
        <v>5</v>
      </c>
      <c r="AM17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77"/>
    </row>
    <row r="178" spans="1:42" x14ac:dyDescent="0.25">
      <c r="A178">
        <v>176</v>
      </c>
      <c r="B178" t="s">
        <v>297</v>
      </c>
      <c r="C178" s="1">
        <v>15</v>
      </c>
      <c r="D178" s="6">
        <f>-18+Table1[[#This Row],[Auf welchem Platz landet der FC St. Pauli in der 1. Bundesliga 2025/26?]]</f>
        <v>-3</v>
      </c>
      <c r="E178" t="s">
        <v>14</v>
      </c>
      <c r="F178" s="5">
        <v>5</v>
      </c>
      <c r="G178" t="s">
        <v>14</v>
      </c>
      <c r="H178" t="s">
        <v>25</v>
      </c>
      <c r="I178" t="s">
        <v>17</v>
      </c>
      <c r="J178" t="s">
        <v>56</v>
      </c>
      <c r="K178">
        <f t="shared" si="24"/>
        <v>1</v>
      </c>
      <c r="L178">
        <f t="shared" si="25"/>
        <v>1</v>
      </c>
      <c r="M178">
        <f t="shared" si="26"/>
        <v>1</v>
      </c>
      <c r="N178">
        <f t="shared" si="27"/>
        <v>0</v>
      </c>
      <c r="O178" s="5">
        <f>SUM(Table1[[#This Row],[Spalte5]:[Spalte6]])*5</f>
        <v>15</v>
      </c>
      <c r="P178" t="s">
        <v>78</v>
      </c>
      <c r="Q178" t="s">
        <v>34</v>
      </c>
      <c r="R178" t="s">
        <v>23</v>
      </c>
      <c r="S178">
        <f t="shared" si="28"/>
        <v>0</v>
      </c>
      <c r="T178">
        <f t="shared" si="29"/>
        <v>1</v>
      </c>
      <c r="U178">
        <f t="shared" si="30"/>
        <v>0</v>
      </c>
      <c r="V178" s="5">
        <f>SUM(Table1[[#This Row],[Spalte94]:[Spalte92]])*5</f>
        <v>5</v>
      </c>
      <c r="W178" t="s">
        <v>23</v>
      </c>
      <c r="X178" s="5">
        <f t="shared" si="31"/>
        <v>0</v>
      </c>
      <c r="Y178" t="s">
        <v>18</v>
      </c>
      <c r="Z178" s="5">
        <f t="shared" si="32"/>
        <v>0</v>
      </c>
      <c r="AA178" t="s">
        <v>35</v>
      </c>
      <c r="AB178" s="5">
        <f t="shared" si="33"/>
        <v>0</v>
      </c>
      <c r="AC178" t="s">
        <v>27</v>
      </c>
      <c r="AD178" s="5">
        <f t="shared" si="34"/>
        <v>5</v>
      </c>
      <c r="AE178" t="s">
        <v>37</v>
      </c>
      <c r="AF178" s="5">
        <f t="shared" si="35"/>
        <v>0</v>
      </c>
      <c r="AG178" s="1">
        <v>5</v>
      </c>
      <c r="AH178" s="6">
        <f>ABS(8-Table1[[#This Row],[Die 1. Frauen des FCSP landet in der Regionalliga Nord (12er Liga) auf Rang...?]])</f>
        <v>3</v>
      </c>
      <c r="AI178" s="6">
        <f>0-Table1[[#This Row],[Spalte16]]</f>
        <v>-3</v>
      </c>
      <c r="AJ178" s="1">
        <v>14</v>
      </c>
      <c r="AK178" s="6">
        <f>ABS(16-Table1[[#This Row],[Die U23 des FCSP landet in der Regionalliga Nord (18er Liga) auf Rang....?]])</f>
        <v>2</v>
      </c>
      <c r="AL178" s="6">
        <f>0-Table1[[#This Row],[Spalte17]]</f>
        <v>-2</v>
      </c>
      <c r="AM17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22</v>
      </c>
      <c r="AP178"/>
    </row>
    <row r="179" spans="1:42" x14ac:dyDescent="0.25">
      <c r="A179">
        <v>177</v>
      </c>
      <c r="B179" t="s">
        <v>811</v>
      </c>
      <c r="C179" s="1">
        <v>18</v>
      </c>
      <c r="D179" s="6">
        <v>5</v>
      </c>
      <c r="E179" t="s">
        <v>56</v>
      </c>
      <c r="F179" s="5"/>
      <c r="G179" t="s">
        <v>56</v>
      </c>
      <c r="H179" t="s">
        <v>14</v>
      </c>
      <c r="I179" t="s">
        <v>25</v>
      </c>
      <c r="J179" t="s">
        <v>200</v>
      </c>
      <c r="K179">
        <f t="shared" si="24"/>
        <v>1</v>
      </c>
      <c r="L179">
        <f t="shared" si="25"/>
        <v>1</v>
      </c>
      <c r="M179">
        <f t="shared" si="26"/>
        <v>0</v>
      </c>
      <c r="N179">
        <f t="shared" si="27"/>
        <v>0</v>
      </c>
      <c r="O179" s="5">
        <f>SUM(Table1[[#This Row],[Spalte5]:[Spalte6]])*5</f>
        <v>10</v>
      </c>
      <c r="P179" t="s">
        <v>34</v>
      </c>
      <c r="Q179" t="s">
        <v>238</v>
      </c>
      <c r="R179" t="s">
        <v>23</v>
      </c>
      <c r="S179">
        <f t="shared" si="28"/>
        <v>0</v>
      </c>
      <c r="T179">
        <f t="shared" si="29"/>
        <v>0</v>
      </c>
      <c r="U179">
        <f t="shared" si="30"/>
        <v>1</v>
      </c>
      <c r="V179" s="5">
        <f>SUM(Table1[[#This Row],[Spalte94]:[Spalte92]])*5</f>
        <v>5</v>
      </c>
      <c r="W179" t="s">
        <v>23</v>
      </c>
      <c r="X179" s="5">
        <f t="shared" si="31"/>
        <v>0</v>
      </c>
      <c r="Y179" t="s">
        <v>46</v>
      </c>
      <c r="Z179" s="5">
        <f t="shared" si="32"/>
        <v>0</v>
      </c>
      <c r="AA179" t="s">
        <v>19</v>
      </c>
      <c r="AB179" s="5">
        <f t="shared" si="33"/>
        <v>0</v>
      </c>
      <c r="AC179" t="s">
        <v>27</v>
      </c>
      <c r="AD179" s="5">
        <f t="shared" si="34"/>
        <v>5</v>
      </c>
      <c r="AE179" t="s">
        <v>28</v>
      </c>
      <c r="AF179" s="5">
        <f t="shared" si="35"/>
        <v>0</v>
      </c>
      <c r="AG179" s="1">
        <v>11</v>
      </c>
      <c r="AH179" s="6">
        <f>ABS(8-Table1[[#This Row],[Die 1. Frauen des FCSP landet in der Regionalliga Nord (12er Liga) auf Rang...?]])</f>
        <v>3</v>
      </c>
      <c r="AI179" s="6">
        <f>0-Table1[[#This Row],[Spalte16]]</f>
        <v>-3</v>
      </c>
      <c r="AJ179" s="1">
        <v>15</v>
      </c>
      <c r="AK179" s="6">
        <f>ABS(16-Table1[[#This Row],[Die U23 des FCSP landet in der Regionalliga Nord (18er Liga) auf Rang....?]])</f>
        <v>1</v>
      </c>
      <c r="AL179" s="6">
        <f>0-Table1[[#This Row],[Spalte17]]</f>
        <v>-1</v>
      </c>
      <c r="AM17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21</v>
      </c>
      <c r="AP179"/>
    </row>
    <row r="180" spans="1:42" x14ac:dyDescent="0.25">
      <c r="A180">
        <v>178</v>
      </c>
      <c r="B180" t="s">
        <v>112</v>
      </c>
      <c r="C180" s="1">
        <v>13</v>
      </c>
      <c r="D180" s="6">
        <f>-18+Table1[[#This Row],[Auf welchem Platz landet der FC St. Pauli in der 1. Bundesliga 2025/26?]]</f>
        <v>-5</v>
      </c>
      <c r="E180" t="s">
        <v>14</v>
      </c>
      <c r="F180" s="5">
        <v>5</v>
      </c>
      <c r="G180" t="s">
        <v>14</v>
      </c>
      <c r="H180" t="s">
        <v>56</v>
      </c>
      <c r="I180" t="s">
        <v>17</v>
      </c>
      <c r="J180" t="s">
        <v>43</v>
      </c>
      <c r="K180">
        <f t="shared" si="24"/>
        <v>1</v>
      </c>
      <c r="L180">
        <f t="shared" si="25"/>
        <v>0</v>
      </c>
      <c r="M180">
        <f t="shared" si="26"/>
        <v>1</v>
      </c>
      <c r="N180">
        <f t="shared" si="27"/>
        <v>0</v>
      </c>
      <c r="O180" s="5">
        <f>SUM(Table1[[#This Row],[Spalte5]:[Spalte6]])*5</f>
        <v>10</v>
      </c>
      <c r="P180" t="s">
        <v>78</v>
      </c>
      <c r="Q180" t="s">
        <v>34</v>
      </c>
      <c r="R180" t="s">
        <v>23</v>
      </c>
      <c r="S180">
        <f t="shared" si="28"/>
        <v>0</v>
      </c>
      <c r="T180">
        <f t="shared" si="29"/>
        <v>1</v>
      </c>
      <c r="U180">
        <f t="shared" si="30"/>
        <v>0</v>
      </c>
      <c r="V180" s="5">
        <f>SUM(Table1[[#This Row],[Spalte94]:[Spalte92]])*5</f>
        <v>5</v>
      </c>
      <c r="W180" t="s">
        <v>23</v>
      </c>
      <c r="X180" s="5">
        <f t="shared" si="31"/>
        <v>0</v>
      </c>
      <c r="Y180" t="s">
        <v>18</v>
      </c>
      <c r="Z180" s="5">
        <f t="shared" si="32"/>
        <v>0</v>
      </c>
      <c r="AA180" t="s">
        <v>19</v>
      </c>
      <c r="AB180" s="5">
        <f t="shared" si="33"/>
        <v>0</v>
      </c>
      <c r="AC180" t="s">
        <v>27</v>
      </c>
      <c r="AD180" s="5">
        <f t="shared" si="34"/>
        <v>5</v>
      </c>
      <c r="AE180" t="s">
        <v>37</v>
      </c>
      <c r="AF180" s="5">
        <f t="shared" si="35"/>
        <v>0</v>
      </c>
      <c r="AG180" s="1">
        <v>4</v>
      </c>
      <c r="AH180" s="6">
        <f>ABS(8-Table1[[#This Row],[Die 1. Frauen des FCSP landet in der Regionalliga Nord (12er Liga) auf Rang...?]])</f>
        <v>4</v>
      </c>
      <c r="AI180" s="6">
        <f>0-Table1[[#This Row],[Spalte16]]</f>
        <v>-4</v>
      </c>
      <c r="AJ180" s="1">
        <v>16</v>
      </c>
      <c r="AK180" s="6">
        <f>ABS(16-Table1[[#This Row],[Die U23 des FCSP landet in der Regionalliga Nord (18er Liga) auf Rang....?]])</f>
        <v>0</v>
      </c>
      <c r="AL180" s="6">
        <v>5</v>
      </c>
      <c r="AM18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21</v>
      </c>
      <c r="AP180"/>
    </row>
    <row r="181" spans="1:42" x14ac:dyDescent="0.25">
      <c r="A181">
        <v>179</v>
      </c>
      <c r="B181" t="s">
        <v>911</v>
      </c>
      <c r="C181" s="1">
        <v>14</v>
      </c>
      <c r="D181" s="6">
        <f>-18+Table1[[#This Row],[Auf welchem Platz landet der FC St. Pauli in der 1. Bundesliga 2025/26?]]</f>
        <v>-4</v>
      </c>
      <c r="E181" t="s">
        <v>14</v>
      </c>
      <c r="F181" s="5">
        <v>5</v>
      </c>
      <c r="G181" t="s">
        <v>14</v>
      </c>
      <c r="H181" t="s">
        <v>54</v>
      </c>
      <c r="I181" t="s">
        <v>25</v>
      </c>
      <c r="J181" t="s">
        <v>34</v>
      </c>
      <c r="K181">
        <f t="shared" si="24"/>
        <v>1</v>
      </c>
      <c r="L181">
        <f t="shared" si="25"/>
        <v>1</v>
      </c>
      <c r="M181">
        <f t="shared" si="26"/>
        <v>0</v>
      </c>
      <c r="N181">
        <f t="shared" si="27"/>
        <v>0</v>
      </c>
      <c r="O181" s="5">
        <f>SUM(Table1[[#This Row],[Spalte5]:[Spalte6]])*5</f>
        <v>10</v>
      </c>
      <c r="P181" t="s">
        <v>78</v>
      </c>
      <c r="Q181" t="s">
        <v>15</v>
      </c>
      <c r="R181" t="s">
        <v>133</v>
      </c>
      <c r="S181">
        <f t="shared" si="28"/>
        <v>0</v>
      </c>
      <c r="T181">
        <f t="shared" si="29"/>
        <v>1</v>
      </c>
      <c r="U181">
        <f t="shared" si="30"/>
        <v>0</v>
      </c>
      <c r="V181" s="5">
        <f>SUM(Table1[[#This Row],[Spalte94]:[Spalte92]])*5</f>
        <v>5</v>
      </c>
      <c r="W181" t="s">
        <v>54</v>
      </c>
      <c r="X181" s="5">
        <f t="shared" si="31"/>
        <v>5</v>
      </c>
      <c r="Y181" t="s">
        <v>30</v>
      </c>
      <c r="Z181" s="5">
        <f t="shared" si="32"/>
        <v>0</v>
      </c>
      <c r="AA181" t="s">
        <v>35</v>
      </c>
      <c r="AB181" s="5">
        <f t="shared" si="33"/>
        <v>0</v>
      </c>
      <c r="AC181" t="s">
        <v>27</v>
      </c>
      <c r="AD181" s="5">
        <f t="shared" si="34"/>
        <v>5</v>
      </c>
      <c r="AE181" t="s">
        <v>137</v>
      </c>
      <c r="AF181" s="5">
        <f t="shared" si="35"/>
        <v>5</v>
      </c>
      <c r="AG181" s="1">
        <v>4</v>
      </c>
      <c r="AH181" s="6">
        <f>ABS(8-Table1[[#This Row],[Die 1. Frauen des FCSP landet in der Regionalliga Nord (12er Liga) auf Rang...?]])</f>
        <v>4</v>
      </c>
      <c r="AI181" s="6">
        <f>0-Table1[[#This Row],[Spalte16]]</f>
        <v>-4</v>
      </c>
      <c r="AJ181" s="1">
        <v>10</v>
      </c>
      <c r="AK181" s="6">
        <f>ABS(16-Table1[[#This Row],[Die U23 des FCSP landet in der Regionalliga Nord (18er Liga) auf Rang....?]])</f>
        <v>6</v>
      </c>
      <c r="AL181" s="6">
        <f>0-Table1[[#This Row],[Spalte17]]</f>
        <v>-6</v>
      </c>
      <c r="AM18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21</v>
      </c>
      <c r="AP181"/>
    </row>
    <row r="182" spans="1:42" x14ac:dyDescent="0.25">
      <c r="A182">
        <v>180</v>
      </c>
      <c r="B182" t="s">
        <v>597</v>
      </c>
      <c r="C182" s="1">
        <v>13</v>
      </c>
      <c r="D182" s="6">
        <f>-18+Table1[[#This Row],[Auf welchem Platz landet der FC St. Pauli in der 1. Bundesliga 2025/26?]]</f>
        <v>-5</v>
      </c>
      <c r="E182" t="s">
        <v>14</v>
      </c>
      <c r="F182" s="5">
        <v>5</v>
      </c>
      <c r="G182" t="s">
        <v>14</v>
      </c>
      <c r="H182" t="s">
        <v>25</v>
      </c>
      <c r="I182" t="s">
        <v>43</v>
      </c>
      <c r="J182" t="s">
        <v>16</v>
      </c>
      <c r="K182">
        <f t="shared" si="24"/>
        <v>1</v>
      </c>
      <c r="L182">
        <f t="shared" si="25"/>
        <v>1</v>
      </c>
      <c r="M182">
        <f t="shared" si="26"/>
        <v>0</v>
      </c>
      <c r="N182">
        <f t="shared" si="27"/>
        <v>1</v>
      </c>
      <c r="O182" s="5">
        <f>SUM(Table1[[#This Row],[Spalte5]:[Spalte6]])*5</f>
        <v>15</v>
      </c>
      <c r="P182" t="s">
        <v>34</v>
      </c>
      <c r="Q182" t="s">
        <v>23</v>
      </c>
      <c r="R182" t="s">
        <v>78</v>
      </c>
      <c r="S182">
        <f t="shared" si="28"/>
        <v>0</v>
      </c>
      <c r="T182">
        <f t="shared" si="29"/>
        <v>1</v>
      </c>
      <c r="U182">
        <f t="shared" si="30"/>
        <v>0</v>
      </c>
      <c r="V182" s="5">
        <f>SUM(Table1[[#This Row],[Spalte94]:[Spalte92]])*5</f>
        <v>5</v>
      </c>
      <c r="W182" t="s">
        <v>34</v>
      </c>
      <c r="X182" s="5">
        <f t="shared" si="31"/>
        <v>0</v>
      </c>
      <c r="Y182" t="s">
        <v>18</v>
      </c>
      <c r="Z182" s="5">
        <f t="shared" si="32"/>
        <v>0</v>
      </c>
      <c r="AA182" t="s">
        <v>35</v>
      </c>
      <c r="AB182" s="5">
        <f t="shared" si="33"/>
        <v>0</v>
      </c>
      <c r="AC182" t="s">
        <v>27</v>
      </c>
      <c r="AD182" s="5">
        <f t="shared" si="34"/>
        <v>5</v>
      </c>
      <c r="AE182" t="s">
        <v>32</v>
      </c>
      <c r="AF182" s="5">
        <f t="shared" si="35"/>
        <v>0</v>
      </c>
      <c r="AG182" s="1">
        <v>10</v>
      </c>
      <c r="AH182" s="6">
        <f>ABS(8-Table1[[#This Row],[Die 1. Frauen des FCSP landet in der Regionalliga Nord (12er Liga) auf Rang...?]])</f>
        <v>2</v>
      </c>
      <c r="AI182" s="6">
        <f>0-Table1[[#This Row],[Spalte16]]</f>
        <v>-2</v>
      </c>
      <c r="AJ182" s="1">
        <v>14</v>
      </c>
      <c r="AK182" s="6">
        <f>ABS(16-Table1[[#This Row],[Die U23 des FCSP landet in der Regionalliga Nord (18er Liga) auf Rang....?]])</f>
        <v>2</v>
      </c>
      <c r="AL182" s="6">
        <f>0-Table1[[#This Row],[Spalte17]]</f>
        <v>-2</v>
      </c>
      <c r="AM18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21</v>
      </c>
      <c r="AP182"/>
    </row>
    <row r="183" spans="1:42" x14ac:dyDescent="0.25">
      <c r="A183">
        <v>181</v>
      </c>
      <c r="B183" t="s">
        <v>354</v>
      </c>
      <c r="C183" s="1">
        <v>16</v>
      </c>
      <c r="D183" s="6">
        <f>-18+Table1[[#This Row],[Auf welchem Platz landet der FC St. Pauli in der 1. Bundesliga 2025/26?]]</f>
        <v>-2</v>
      </c>
      <c r="E183" t="s">
        <v>14</v>
      </c>
      <c r="F183" s="5">
        <v>5</v>
      </c>
      <c r="G183" t="s">
        <v>14</v>
      </c>
      <c r="H183" t="s">
        <v>54</v>
      </c>
      <c r="I183" t="s">
        <v>25</v>
      </c>
      <c r="J183" t="s">
        <v>56</v>
      </c>
      <c r="K183">
        <f t="shared" si="24"/>
        <v>1</v>
      </c>
      <c r="L183">
        <f t="shared" si="25"/>
        <v>1</v>
      </c>
      <c r="M183">
        <f t="shared" si="26"/>
        <v>0</v>
      </c>
      <c r="N183">
        <f t="shared" si="27"/>
        <v>0</v>
      </c>
      <c r="O183" s="5">
        <f>SUM(Table1[[#This Row],[Spalte5]:[Spalte6]])*5</f>
        <v>10</v>
      </c>
      <c r="P183" t="s">
        <v>238</v>
      </c>
      <c r="Q183" t="s">
        <v>41</v>
      </c>
      <c r="R183" t="s">
        <v>34</v>
      </c>
      <c r="S183">
        <f t="shared" si="28"/>
        <v>0</v>
      </c>
      <c r="T183">
        <f t="shared" si="29"/>
        <v>0</v>
      </c>
      <c r="U183">
        <f t="shared" si="30"/>
        <v>1</v>
      </c>
      <c r="V183" s="5">
        <f>SUM(Table1[[#This Row],[Spalte94]:[Spalte92]])*5</f>
        <v>5</v>
      </c>
      <c r="W183" t="s">
        <v>34</v>
      </c>
      <c r="X183" s="5">
        <f t="shared" si="31"/>
        <v>0</v>
      </c>
      <c r="Y183" t="s">
        <v>30</v>
      </c>
      <c r="Z183" s="5">
        <f t="shared" si="32"/>
        <v>0</v>
      </c>
      <c r="AA183" t="s">
        <v>19</v>
      </c>
      <c r="AB183" s="5">
        <f t="shared" si="33"/>
        <v>0</v>
      </c>
      <c r="AC183" t="s">
        <v>20</v>
      </c>
      <c r="AD183" s="5">
        <f t="shared" si="34"/>
        <v>0</v>
      </c>
      <c r="AE183" t="s">
        <v>28</v>
      </c>
      <c r="AF183" s="5">
        <f t="shared" si="35"/>
        <v>0</v>
      </c>
      <c r="AG183" s="1">
        <v>8</v>
      </c>
      <c r="AH183" s="6">
        <f>ABS(8-Table1[[#This Row],[Die 1. Frauen des FCSP landet in der Regionalliga Nord (12er Liga) auf Rang...?]])</f>
        <v>0</v>
      </c>
      <c r="AI183" s="6">
        <v>5</v>
      </c>
      <c r="AJ183" s="1">
        <v>14</v>
      </c>
      <c r="AK183" s="6">
        <f>ABS(16-Table1[[#This Row],[Die U23 des FCSP landet in der Regionalliga Nord (18er Liga) auf Rang....?]])</f>
        <v>2</v>
      </c>
      <c r="AL183" s="6">
        <f>0-Table1[[#This Row],[Spalte17]]</f>
        <v>-2</v>
      </c>
      <c r="AM18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21</v>
      </c>
      <c r="AP183"/>
    </row>
    <row r="184" spans="1:42" x14ac:dyDescent="0.25">
      <c r="A184">
        <v>182</v>
      </c>
      <c r="B184" t="s">
        <v>123</v>
      </c>
      <c r="C184" s="1">
        <v>12</v>
      </c>
      <c r="D184" s="6">
        <f>-18+Table1[[#This Row],[Auf welchem Platz landet der FC St. Pauli in der 1. Bundesliga 2025/26?]]</f>
        <v>-6</v>
      </c>
      <c r="E184" t="s">
        <v>14</v>
      </c>
      <c r="F184" s="5">
        <v>5</v>
      </c>
      <c r="G184" t="s">
        <v>14</v>
      </c>
      <c r="H184" t="s">
        <v>25</v>
      </c>
      <c r="I184" t="s">
        <v>17</v>
      </c>
      <c r="J184" t="s">
        <v>16</v>
      </c>
      <c r="K184">
        <f t="shared" si="24"/>
        <v>1</v>
      </c>
      <c r="L184">
        <f t="shared" si="25"/>
        <v>1</v>
      </c>
      <c r="M184">
        <f t="shared" si="26"/>
        <v>1</v>
      </c>
      <c r="N184">
        <f t="shared" si="27"/>
        <v>1</v>
      </c>
      <c r="O184" s="5">
        <f>SUM(Table1[[#This Row],[Spalte5]:[Spalte6]])*5</f>
        <v>20</v>
      </c>
      <c r="P184" t="s">
        <v>34</v>
      </c>
      <c r="Q184" t="s">
        <v>78</v>
      </c>
      <c r="R184" t="s">
        <v>23</v>
      </c>
      <c r="S184">
        <f t="shared" si="28"/>
        <v>0</v>
      </c>
      <c r="T184">
        <f t="shared" si="29"/>
        <v>1</v>
      </c>
      <c r="U184">
        <f t="shared" si="30"/>
        <v>0</v>
      </c>
      <c r="V184" s="5">
        <f>SUM(Table1[[#This Row],[Spalte94]:[Spalte92]])*5</f>
        <v>5</v>
      </c>
      <c r="W184" t="s">
        <v>23</v>
      </c>
      <c r="X184" s="5">
        <f t="shared" si="31"/>
        <v>0</v>
      </c>
      <c r="Y184" t="s">
        <v>18</v>
      </c>
      <c r="Z184" s="5">
        <f t="shared" si="32"/>
        <v>0</v>
      </c>
      <c r="AA184" t="s">
        <v>65</v>
      </c>
      <c r="AB184" s="5">
        <f t="shared" si="33"/>
        <v>5</v>
      </c>
      <c r="AC184" t="s">
        <v>20</v>
      </c>
      <c r="AD184" s="5">
        <f t="shared" si="34"/>
        <v>0</v>
      </c>
      <c r="AE184" t="s">
        <v>28</v>
      </c>
      <c r="AF184" s="5">
        <f t="shared" si="35"/>
        <v>0</v>
      </c>
      <c r="AG184" s="1">
        <v>6</v>
      </c>
      <c r="AH184" s="6">
        <f>ABS(8-Table1[[#This Row],[Die 1. Frauen des FCSP landet in der Regionalliga Nord (12er Liga) auf Rang...?]])</f>
        <v>2</v>
      </c>
      <c r="AI184" s="6">
        <f>0-Table1[[#This Row],[Spalte16]]</f>
        <v>-2</v>
      </c>
      <c r="AJ184" s="1">
        <v>15</v>
      </c>
      <c r="AK184" s="6">
        <f>ABS(16-Table1[[#This Row],[Die U23 des FCSP landet in der Regionalliga Nord (18er Liga) auf Rang....?]])</f>
        <v>1</v>
      </c>
      <c r="AL184" s="6">
        <f>0-Table1[[#This Row],[Spalte17]]</f>
        <v>-1</v>
      </c>
      <c r="AM18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21</v>
      </c>
      <c r="AP184"/>
    </row>
    <row r="185" spans="1:42" x14ac:dyDescent="0.25">
      <c r="A185">
        <v>183</v>
      </c>
      <c r="B185" t="s">
        <v>874</v>
      </c>
      <c r="C185" s="1">
        <v>15</v>
      </c>
      <c r="D185" s="6">
        <f>-18+Table1[[#This Row],[Auf welchem Platz landet der FC St. Pauli in der 1. Bundesliga 2025/26?]]</f>
        <v>-3</v>
      </c>
      <c r="E185" t="s">
        <v>14</v>
      </c>
      <c r="F185" s="5">
        <v>5</v>
      </c>
      <c r="G185" t="s">
        <v>14</v>
      </c>
      <c r="H185" t="s">
        <v>16</v>
      </c>
      <c r="I185" t="s">
        <v>17</v>
      </c>
      <c r="J185" t="s">
        <v>54</v>
      </c>
      <c r="K185">
        <f t="shared" si="24"/>
        <v>1</v>
      </c>
      <c r="L185">
        <f t="shared" si="25"/>
        <v>0</v>
      </c>
      <c r="M185">
        <f t="shared" si="26"/>
        <v>1</v>
      </c>
      <c r="N185">
        <f t="shared" si="27"/>
        <v>1</v>
      </c>
      <c r="O185" s="5">
        <f>SUM(Table1[[#This Row],[Spalte5]:[Spalte6]])*5</f>
        <v>15</v>
      </c>
      <c r="P185" t="s">
        <v>24</v>
      </c>
      <c r="Q185" t="s">
        <v>15</v>
      </c>
      <c r="R185" t="s">
        <v>78</v>
      </c>
      <c r="S185">
        <f t="shared" si="28"/>
        <v>0</v>
      </c>
      <c r="T185">
        <f t="shared" si="29"/>
        <v>1</v>
      </c>
      <c r="U185">
        <f t="shared" si="30"/>
        <v>0</v>
      </c>
      <c r="V185" s="5">
        <f>SUM(Table1[[#This Row],[Spalte94]:[Spalte92]])*5</f>
        <v>5</v>
      </c>
      <c r="W185" t="s">
        <v>41</v>
      </c>
      <c r="X185" s="5">
        <f t="shared" si="31"/>
        <v>0</v>
      </c>
      <c r="Y185" t="s">
        <v>18</v>
      </c>
      <c r="Z185" s="5">
        <f t="shared" si="32"/>
        <v>0</v>
      </c>
      <c r="AA185" t="s">
        <v>35</v>
      </c>
      <c r="AB185" s="5">
        <f t="shared" si="33"/>
        <v>0</v>
      </c>
      <c r="AC185" t="s">
        <v>27</v>
      </c>
      <c r="AD185" s="5">
        <f t="shared" si="34"/>
        <v>5</v>
      </c>
      <c r="AE185" t="s">
        <v>37</v>
      </c>
      <c r="AF185" s="5">
        <f t="shared" si="35"/>
        <v>0</v>
      </c>
      <c r="AG185" s="1">
        <v>10</v>
      </c>
      <c r="AH185" s="6">
        <f>ABS(8-Table1[[#This Row],[Die 1. Frauen des FCSP landet in der Regionalliga Nord (12er Liga) auf Rang...?]])</f>
        <v>2</v>
      </c>
      <c r="AI185" s="6">
        <f>0-Table1[[#This Row],[Spalte16]]</f>
        <v>-2</v>
      </c>
      <c r="AJ185" s="1">
        <v>12</v>
      </c>
      <c r="AK185" s="6">
        <f>ABS(16-Table1[[#This Row],[Die U23 des FCSP landet in der Regionalliga Nord (18er Liga) auf Rang....?]])</f>
        <v>4</v>
      </c>
      <c r="AL185" s="6">
        <f>0-Table1[[#This Row],[Spalte17]]</f>
        <v>-4</v>
      </c>
      <c r="AM18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21</v>
      </c>
      <c r="AP185"/>
    </row>
    <row r="186" spans="1:42" x14ac:dyDescent="0.25">
      <c r="A186">
        <v>184</v>
      </c>
      <c r="B186" t="s">
        <v>797</v>
      </c>
      <c r="C186" s="1">
        <v>14</v>
      </c>
      <c r="D186" s="6">
        <f>-18+Table1[[#This Row],[Auf welchem Platz landet der FC St. Pauli in der 1. Bundesliga 2025/26?]]</f>
        <v>-4</v>
      </c>
      <c r="E186" t="s">
        <v>14</v>
      </c>
      <c r="F186" s="5">
        <v>5</v>
      </c>
      <c r="G186" t="s">
        <v>14</v>
      </c>
      <c r="H186" t="s">
        <v>25</v>
      </c>
      <c r="I186" t="s">
        <v>56</v>
      </c>
      <c r="J186" t="s">
        <v>54</v>
      </c>
      <c r="K186">
        <f t="shared" si="24"/>
        <v>1</v>
      </c>
      <c r="L186">
        <f t="shared" si="25"/>
        <v>1</v>
      </c>
      <c r="M186">
        <f t="shared" si="26"/>
        <v>0</v>
      </c>
      <c r="N186">
        <f t="shared" si="27"/>
        <v>0</v>
      </c>
      <c r="O186" s="5">
        <f>SUM(Table1[[#This Row],[Spalte5]:[Spalte6]])*5</f>
        <v>10</v>
      </c>
      <c r="P186" t="s">
        <v>34</v>
      </c>
      <c r="Q186" t="s">
        <v>15</v>
      </c>
      <c r="R186" t="s">
        <v>78</v>
      </c>
      <c r="S186">
        <f t="shared" si="28"/>
        <v>0</v>
      </c>
      <c r="T186">
        <f t="shared" si="29"/>
        <v>1</v>
      </c>
      <c r="U186">
        <f t="shared" si="30"/>
        <v>0</v>
      </c>
      <c r="V186" s="5">
        <f>SUM(Table1[[#This Row],[Spalte94]:[Spalte92]])*5</f>
        <v>5</v>
      </c>
      <c r="W186" t="s">
        <v>54</v>
      </c>
      <c r="X186" s="5">
        <f t="shared" si="31"/>
        <v>5</v>
      </c>
      <c r="Y186" t="s">
        <v>18</v>
      </c>
      <c r="Z186" s="5">
        <f t="shared" si="32"/>
        <v>0</v>
      </c>
      <c r="AA186" t="s">
        <v>35</v>
      </c>
      <c r="AB186" s="5">
        <f t="shared" si="33"/>
        <v>0</v>
      </c>
      <c r="AC186" t="s">
        <v>27</v>
      </c>
      <c r="AD186" s="5">
        <f t="shared" si="34"/>
        <v>5</v>
      </c>
      <c r="AE186" t="s">
        <v>32</v>
      </c>
      <c r="AF186" s="5">
        <f t="shared" si="35"/>
        <v>0</v>
      </c>
      <c r="AG186" s="1">
        <v>6</v>
      </c>
      <c r="AH186" s="6">
        <f>ABS(8-Table1[[#This Row],[Die 1. Frauen des FCSP landet in der Regionalliga Nord (12er Liga) auf Rang...?]])</f>
        <v>2</v>
      </c>
      <c r="AI186" s="6">
        <f>0-Table1[[#This Row],[Spalte16]]</f>
        <v>-2</v>
      </c>
      <c r="AJ186" s="1">
        <v>13</v>
      </c>
      <c r="AK186" s="6">
        <f>ABS(16-Table1[[#This Row],[Die U23 des FCSP landet in der Regionalliga Nord (18er Liga) auf Rang....?]])</f>
        <v>3</v>
      </c>
      <c r="AL186" s="6">
        <f>0-Table1[[#This Row],[Spalte17]]</f>
        <v>-3</v>
      </c>
      <c r="AM18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21</v>
      </c>
      <c r="AP186"/>
    </row>
    <row r="187" spans="1:42" x14ac:dyDescent="0.25">
      <c r="A187">
        <v>185</v>
      </c>
      <c r="B187" t="s">
        <v>148</v>
      </c>
      <c r="C187" s="1">
        <v>13</v>
      </c>
      <c r="D187" s="6">
        <f>-18+Table1[[#This Row],[Auf welchem Platz landet der FC St. Pauli in der 1. Bundesliga 2025/26?]]</f>
        <v>-5</v>
      </c>
      <c r="E187" t="s">
        <v>14</v>
      </c>
      <c r="F187" s="5">
        <v>5</v>
      </c>
      <c r="G187" t="s">
        <v>14</v>
      </c>
      <c r="H187" t="s">
        <v>17</v>
      </c>
      <c r="I187" t="s">
        <v>16</v>
      </c>
      <c r="J187" t="s">
        <v>56</v>
      </c>
      <c r="K187">
        <f t="shared" si="24"/>
        <v>1</v>
      </c>
      <c r="L187">
        <f t="shared" si="25"/>
        <v>0</v>
      </c>
      <c r="M187">
        <f t="shared" si="26"/>
        <v>1</v>
      </c>
      <c r="N187">
        <f t="shared" si="27"/>
        <v>1</v>
      </c>
      <c r="O187" s="5">
        <f>SUM(Table1[[#This Row],[Spalte5]:[Spalte6]])*5</f>
        <v>15</v>
      </c>
      <c r="P187" t="s">
        <v>15</v>
      </c>
      <c r="Q187" t="s">
        <v>34</v>
      </c>
      <c r="R187" t="s">
        <v>78</v>
      </c>
      <c r="S187">
        <f t="shared" si="28"/>
        <v>0</v>
      </c>
      <c r="T187">
        <f t="shared" si="29"/>
        <v>1</v>
      </c>
      <c r="U187">
        <f t="shared" si="30"/>
        <v>0</v>
      </c>
      <c r="V187" s="5">
        <f>SUM(Table1[[#This Row],[Spalte94]:[Spalte92]])*5</f>
        <v>5</v>
      </c>
      <c r="W187" t="s">
        <v>23</v>
      </c>
      <c r="X187" s="5">
        <f t="shared" si="31"/>
        <v>0</v>
      </c>
      <c r="Y187" t="s">
        <v>18</v>
      </c>
      <c r="Z187" s="5">
        <f t="shared" si="32"/>
        <v>0</v>
      </c>
      <c r="AA187" t="s">
        <v>19</v>
      </c>
      <c r="AB187" s="5">
        <f t="shared" si="33"/>
        <v>0</v>
      </c>
      <c r="AC187" t="s">
        <v>27</v>
      </c>
      <c r="AD187" s="5">
        <f t="shared" si="34"/>
        <v>5</v>
      </c>
      <c r="AE187" t="s">
        <v>28</v>
      </c>
      <c r="AF187" s="5">
        <f t="shared" si="35"/>
        <v>0</v>
      </c>
      <c r="AG187" s="1">
        <v>6</v>
      </c>
      <c r="AH187" s="6">
        <f>ABS(8-Table1[[#This Row],[Die 1. Frauen des FCSP landet in der Regionalliga Nord (12er Liga) auf Rang...?]])</f>
        <v>2</v>
      </c>
      <c r="AI187" s="6">
        <f>0-Table1[[#This Row],[Spalte16]]</f>
        <v>-2</v>
      </c>
      <c r="AJ187" s="1">
        <v>14</v>
      </c>
      <c r="AK187" s="6">
        <f>ABS(16-Table1[[#This Row],[Die U23 des FCSP landet in der Regionalliga Nord (18er Liga) auf Rang....?]])</f>
        <v>2</v>
      </c>
      <c r="AL187" s="6">
        <f>0-Table1[[#This Row],[Spalte17]]</f>
        <v>-2</v>
      </c>
      <c r="AM18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21</v>
      </c>
      <c r="AP187"/>
    </row>
    <row r="188" spans="1:42" x14ac:dyDescent="0.25">
      <c r="A188">
        <v>186</v>
      </c>
      <c r="B188" t="s">
        <v>468</v>
      </c>
      <c r="C188" s="1">
        <v>11</v>
      </c>
      <c r="D188" s="6">
        <f>-18+Table1[[#This Row],[Auf welchem Platz landet der FC St. Pauli in der 1. Bundesliga 2025/26?]]</f>
        <v>-7</v>
      </c>
      <c r="E188" t="s">
        <v>14</v>
      </c>
      <c r="F188" s="5">
        <v>5</v>
      </c>
      <c r="G188" t="s">
        <v>14</v>
      </c>
      <c r="H188" t="s">
        <v>56</v>
      </c>
      <c r="I188" t="s">
        <v>17</v>
      </c>
      <c r="J188" t="s">
        <v>25</v>
      </c>
      <c r="K188">
        <f t="shared" si="24"/>
        <v>1</v>
      </c>
      <c r="L188">
        <f t="shared" si="25"/>
        <v>1</v>
      </c>
      <c r="M188">
        <f t="shared" si="26"/>
        <v>1</v>
      </c>
      <c r="N188">
        <f t="shared" si="27"/>
        <v>0</v>
      </c>
      <c r="O188" s="5">
        <f>SUM(Table1[[#This Row],[Spalte5]:[Spalte6]])*5</f>
        <v>15</v>
      </c>
      <c r="P188" t="s">
        <v>34</v>
      </c>
      <c r="Q188" t="s">
        <v>78</v>
      </c>
      <c r="R188" t="s">
        <v>23</v>
      </c>
      <c r="S188">
        <f t="shared" si="28"/>
        <v>0</v>
      </c>
      <c r="T188">
        <f t="shared" si="29"/>
        <v>1</v>
      </c>
      <c r="U188">
        <f t="shared" si="30"/>
        <v>0</v>
      </c>
      <c r="V188" s="5">
        <f>SUM(Table1[[#This Row],[Spalte94]:[Spalte92]])*5</f>
        <v>5</v>
      </c>
      <c r="W188" t="s">
        <v>15</v>
      </c>
      <c r="X188" s="5">
        <f t="shared" si="31"/>
        <v>0</v>
      </c>
      <c r="Y188" t="s">
        <v>18</v>
      </c>
      <c r="Z188" s="5">
        <f t="shared" si="32"/>
        <v>0</v>
      </c>
      <c r="AA188" t="s">
        <v>65</v>
      </c>
      <c r="AB188" s="5">
        <f t="shared" si="33"/>
        <v>5</v>
      </c>
      <c r="AC188" t="s">
        <v>20</v>
      </c>
      <c r="AD188" s="5">
        <f t="shared" si="34"/>
        <v>0</v>
      </c>
      <c r="AE188" t="s">
        <v>28</v>
      </c>
      <c r="AF188" s="5">
        <f t="shared" si="35"/>
        <v>0</v>
      </c>
      <c r="AG188" s="1">
        <v>8</v>
      </c>
      <c r="AH188" s="6">
        <f>ABS(8-Table1[[#This Row],[Die 1. Frauen des FCSP landet in der Regionalliga Nord (12er Liga) auf Rang...?]])</f>
        <v>0</v>
      </c>
      <c r="AI188" s="6">
        <v>5</v>
      </c>
      <c r="AJ188" s="1">
        <v>14</v>
      </c>
      <c r="AK188" s="6">
        <f>ABS(16-Table1[[#This Row],[Die U23 des FCSP landet in der Regionalliga Nord (18er Liga) auf Rang....?]])</f>
        <v>2</v>
      </c>
      <c r="AL188" s="6">
        <f>0-Table1[[#This Row],[Spalte17]]</f>
        <v>-2</v>
      </c>
      <c r="AM18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21</v>
      </c>
      <c r="AP188"/>
    </row>
    <row r="189" spans="1:42" x14ac:dyDescent="0.25">
      <c r="A189">
        <v>187</v>
      </c>
      <c r="B189" t="s">
        <v>749</v>
      </c>
      <c r="C189" s="1">
        <v>12</v>
      </c>
      <c r="D189" s="6">
        <f>-18+Table1[[#This Row],[Auf welchem Platz landet der FC St. Pauli in der 1. Bundesliga 2025/26?]]</f>
        <v>-6</v>
      </c>
      <c r="E189" t="s">
        <v>14</v>
      </c>
      <c r="F189" s="5">
        <v>5</v>
      </c>
      <c r="G189" t="s">
        <v>14</v>
      </c>
      <c r="H189" t="s">
        <v>17</v>
      </c>
      <c r="I189" t="s">
        <v>16</v>
      </c>
      <c r="J189" t="s">
        <v>25</v>
      </c>
      <c r="K189">
        <f t="shared" si="24"/>
        <v>1</v>
      </c>
      <c r="L189">
        <f t="shared" si="25"/>
        <v>1</v>
      </c>
      <c r="M189">
        <f t="shared" si="26"/>
        <v>1</v>
      </c>
      <c r="N189">
        <f t="shared" si="27"/>
        <v>1</v>
      </c>
      <c r="O189" s="5">
        <f>SUM(Table1[[#This Row],[Spalte5]:[Spalte6]])*5</f>
        <v>20</v>
      </c>
      <c r="P189" t="s">
        <v>78</v>
      </c>
      <c r="Q189" t="s">
        <v>34</v>
      </c>
      <c r="R189" t="s">
        <v>23</v>
      </c>
      <c r="S189">
        <f t="shared" si="28"/>
        <v>0</v>
      </c>
      <c r="T189">
        <f t="shared" si="29"/>
        <v>1</v>
      </c>
      <c r="U189">
        <f t="shared" si="30"/>
        <v>0</v>
      </c>
      <c r="V189" s="5">
        <f>SUM(Table1[[#This Row],[Spalte94]:[Spalte92]])*5</f>
        <v>5</v>
      </c>
      <c r="W189" t="s">
        <v>58</v>
      </c>
      <c r="X189" s="5">
        <f t="shared" si="31"/>
        <v>0</v>
      </c>
      <c r="Y189" t="s">
        <v>18</v>
      </c>
      <c r="Z189" s="5">
        <f t="shared" si="32"/>
        <v>0</v>
      </c>
      <c r="AA189" t="s">
        <v>65</v>
      </c>
      <c r="AB189" s="5">
        <f t="shared" si="33"/>
        <v>5</v>
      </c>
      <c r="AC189" t="s">
        <v>27</v>
      </c>
      <c r="AD189" s="5">
        <f t="shared" si="34"/>
        <v>5</v>
      </c>
      <c r="AE189" t="s">
        <v>28</v>
      </c>
      <c r="AF189" s="5">
        <f t="shared" si="35"/>
        <v>0</v>
      </c>
      <c r="AG189" s="1">
        <v>4</v>
      </c>
      <c r="AH189" s="6">
        <f>ABS(8-Table1[[#This Row],[Die 1. Frauen des FCSP landet in der Regionalliga Nord (12er Liga) auf Rang...?]])</f>
        <v>4</v>
      </c>
      <c r="AI189" s="6">
        <f>0-Table1[[#This Row],[Spalte16]]</f>
        <v>-4</v>
      </c>
      <c r="AJ189" s="1">
        <v>12</v>
      </c>
      <c r="AK189" s="6">
        <f>ABS(16-Table1[[#This Row],[Die U23 des FCSP landet in der Regionalliga Nord (18er Liga) auf Rang....?]])</f>
        <v>4</v>
      </c>
      <c r="AL189" s="6">
        <f>0-Table1[[#This Row],[Spalte17]]</f>
        <v>-4</v>
      </c>
      <c r="AM18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21</v>
      </c>
      <c r="AP189"/>
    </row>
    <row r="190" spans="1:42" x14ac:dyDescent="0.25">
      <c r="A190">
        <v>188</v>
      </c>
      <c r="B190" t="s">
        <v>824</v>
      </c>
      <c r="C190" s="1">
        <v>14</v>
      </c>
      <c r="D190" s="6">
        <f>-18+Table1[[#This Row],[Auf welchem Platz landet der FC St. Pauli in der 1. Bundesliga 2025/26?]]</f>
        <v>-4</v>
      </c>
      <c r="E190" t="s">
        <v>14</v>
      </c>
      <c r="F190" s="5">
        <v>5</v>
      </c>
      <c r="G190" t="s">
        <v>14</v>
      </c>
      <c r="H190" t="s">
        <v>54</v>
      </c>
      <c r="I190" t="s">
        <v>56</v>
      </c>
      <c r="J190" t="s">
        <v>25</v>
      </c>
      <c r="K190">
        <f t="shared" si="24"/>
        <v>1</v>
      </c>
      <c r="L190">
        <f t="shared" si="25"/>
        <v>1</v>
      </c>
      <c r="M190">
        <f t="shared" si="26"/>
        <v>0</v>
      </c>
      <c r="N190">
        <f t="shared" si="27"/>
        <v>0</v>
      </c>
      <c r="O190" s="5">
        <f>SUM(Table1[[#This Row],[Spalte5]:[Spalte6]])*5</f>
        <v>10</v>
      </c>
      <c r="P190" t="s">
        <v>24</v>
      </c>
      <c r="Q190" t="s">
        <v>41</v>
      </c>
      <c r="R190" t="s">
        <v>34</v>
      </c>
      <c r="S190">
        <f t="shared" si="28"/>
        <v>0</v>
      </c>
      <c r="T190">
        <f t="shared" si="29"/>
        <v>0</v>
      </c>
      <c r="U190">
        <f t="shared" si="30"/>
        <v>0</v>
      </c>
      <c r="V190" s="5">
        <f>SUM(Table1[[#This Row],[Spalte94]:[Spalte92]])*5</f>
        <v>0</v>
      </c>
      <c r="W190" t="s">
        <v>15</v>
      </c>
      <c r="X190" s="5">
        <f t="shared" si="31"/>
        <v>0</v>
      </c>
      <c r="Y190" t="s">
        <v>46</v>
      </c>
      <c r="Z190" s="5">
        <f t="shared" si="32"/>
        <v>0</v>
      </c>
      <c r="AA190" t="s">
        <v>19</v>
      </c>
      <c r="AB190" s="5">
        <f t="shared" si="33"/>
        <v>0</v>
      </c>
      <c r="AC190" t="s">
        <v>20</v>
      </c>
      <c r="AD190" s="5">
        <f t="shared" si="34"/>
        <v>0</v>
      </c>
      <c r="AE190" t="s">
        <v>32</v>
      </c>
      <c r="AF190" s="5">
        <f t="shared" si="35"/>
        <v>0</v>
      </c>
      <c r="AG190" s="1">
        <v>8</v>
      </c>
      <c r="AH190" s="6">
        <f>ABS(8-Table1[[#This Row],[Die 1. Frauen des FCSP landet in der Regionalliga Nord (12er Liga) auf Rang...?]])</f>
        <v>0</v>
      </c>
      <c r="AI190" s="6">
        <v>5</v>
      </c>
      <c r="AJ190" s="1">
        <v>16</v>
      </c>
      <c r="AK190" s="6">
        <f>ABS(16-Table1[[#This Row],[Die U23 des FCSP landet in der Regionalliga Nord (18er Liga) auf Rang....?]])</f>
        <v>0</v>
      </c>
      <c r="AL190" s="6">
        <v>5</v>
      </c>
      <c r="AM19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21</v>
      </c>
      <c r="AP190"/>
    </row>
    <row r="191" spans="1:42" x14ac:dyDescent="0.25">
      <c r="A191">
        <v>189</v>
      </c>
      <c r="B191" t="s">
        <v>101</v>
      </c>
      <c r="C191" s="1">
        <v>14</v>
      </c>
      <c r="D191" s="6">
        <f>-18+Table1[[#This Row],[Auf welchem Platz landet der FC St. Pauli in der 1. Bundesliga 2025/26?]]</f>
        <v>-4</v>
      </c>
      <c r="E191" t="s">
        <v>14</v>
      </c>
      <c r="F191" s="5">
        <v>5</v>
      </c>
      <c r="G191" t="s">
        <v>14</v>
      </c>
      <c r="H191" t="s">
        <v>56</v>
      </c>
      <c r="I191" t="s">
        <v>25</v>
      </c>
      <c r="J191" t="s">
        <v>17</v>
      </c>
      <c r="K191">
        <f t="shared" si="24"/>
        <v>1</v>
      </c>
      <c r="L191">
        <f t="shared" si="25"/>
        <v>1</v>
      </c>
      <c r="M191">
        <f t="shared" si="26"/>
        <v>1</v>
      </c>
      <c r="N191">
        <f t="shared" si="27"/>
        <v>0</v>
      </c>
      <c r="O191" s="5">
        <f>SUM(Table1[[#This Row],[Spalte5]:[Spalte6]])*5</f>
        <v>15</v>
      </c>
      <c r="P191" t="s">
        <v>23</v>
      </c>
      <c r="Q191" t="s">
        <v>78</v>
      </c>
      <c r="R191" t="s">
        <v>41</v>
      </c>
      <c r="S191">
        <f t="shared" si="28"/>
        <v>0</v>
      </c>
      <c r="T191">
        <f t="shared" si="29"/>
        <v>1</v>
      </c>
      <c r="U191">
        <f t="shared" si="30"/>
        <v>0</v>
      </c>
      <c r="V191" s="5">
        <f>SUM(Table1[[#This Row],[Spalte94]:[Spalte92]])*5</f>
        <v>5</v>
      </c>
      <c r="W191" t="s">
        <v>23</v>
      </c>
      <c r="X191" s="5">
        <f t="shared" si="31"/>
        <v>0</v>
      </c>
      <c r="Y191" t="s">
        <v>18</v>
      </c>
      <c r="Z191" s="5">
        <f t="shared" si="32"/>
        <v>0</v>
      </c>
      <c r="AA191" t="s">
        <v>19</v>
      </c>
      <c r="AB191" s="5">
        <f t="shared" si="33"/>
        <v>0</v>
      </c>
      <c r="AC191" t="s">
        <v>27</v>
      </c>
      <c r="AD191" s="5">
        <f t="shared" si="34"/>
        <v>5</v>
      </c>
      <c r="AE191" t="s">
        <v>28</v>
      </c>
      <c r="AF191" s="5">
        <f t="shared" si="35"/>
        <v>0</v>
      </c>
      <c r="AG191" s="1">
        <v>5</v>
      </c>
      <c r="AH191" s="6">
        <f>ABS(8-Table1[[#This Row],[Die 1. Frauen des FCSP landet in der Regionalliga Nord (12er Liga) auf Rang...?]])</f>
        <v>3</v>
      </c>
      <c r="AI191" s="6">
        <f>0-Table1[[#This Row],[Spalte16]]</f>
        <v>-3</v>
      </c>
      <c r="AJ191" s="1">
        <v>14</v>
      </c>
      <c r="AK191" s="6">
        <f>ABS(16-Table1[[#This Row],[Die U23 des FCSP landet in der Regionalliga Nord (18er Liga) auf Rang....?]])</f>
        <v>2</v>
      </c>
      <c r="AL191" s="6">
        <f>0-Table1[[#This Row],[Spalte17]]</f>
        <v>-2</v>
      </c>
      <c r="AM19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21</v>
      </c>
      <c r="AP191"/>
    </row>
    <row r="192" spans="1:42" x14ac:dyDescent="0.25">
      <c r="A192">
        <v>190</v>
      </c>
      <c r="B192" t="s">
        <v>673</v>
      </c>
      <c r="C192" s="1">
        <v>12</v>
      </c>
      <c r="D192" s="6">
        <f>-18+Table1[[#This Row],[Auf welchem Platz landet der FC St. Pauli in der 1. Bundesliga 2025/26?]]</f>
        <v>-6</v>
      </c>
      <c r="E192" t="s">
        <v>14</v>
      </c>
      <c r="F192" s="5">
        <v>5</v>
      </c>
      <c r="G192" t="s">
        <v>14</v>
      </c>
      <c r="H192" t="s">
        <v>56</v>
      </c>
      <c r="I192" t="s">
        <v>25</v>
      </c>
      <c r="J192" t="s">
        <v>17</v>
      </c>
      <c r="K192">
        <f t="shared" si="24"/>
        <v>1</v>
      </c>
      <c r="L192">
        <f t="shared" si="25"/>
        <v>1</v>
      </c>
      <c r="M192">
        <f t="shared" si="26"/>
        <v>1</v>
      </c>
      <c r="N192">
        <f t="shared" si="27"/>
        <v>0</v>
      </c>
      <c r="O192" s="5">
        <f>SUM(Table1[[#This Row],[Spalte5]:[Spalte6]])*5</f>
        <v>15</v>
      </c>
      <c r="P192" t="s">
        <v>78</v>
      </c>
      <c r="Q192" t="s">
        <v>15</v>
      </c>
      <c r="R192" t="s">
        <v>23</v>
      </c>
      <c r="S192">
        <f t="shared" si="28"/>
        <v>0</v>
      </c>
      <c r="T192">
        <f t="shared" si="29"/>
        <v>1</v>
      </c>
      <c r="U192">
        <f t="shared" si="30"/>
        <v>0</v>
      </c>
      <c r="V192" s="5">
        <f>SUM(Table1[[#This Row],[Spalte94]:[Spalte92]])*5</f>
        <v>5</v>
      </c>
      <c r="W192" t="s">
        <v>50</v>
      </c>
      <c r="X192" s="5">
        <f t="shared" si="31"/>
        <v>0</v>
      </c>
      <c r="Y192" t="s">
        <v>18</v>
      </c>
      <c r="Z192" s="5">
        <f t="shared" si="32"/>
        <v>0</v>
      </c>
      <c r="AA192" t="s">
        <v>19</v>
      </c>
      <c r="AB192" s="5">
        <f t="shared" si="33"/>
        <v>0</v>
      </c>
      <c r="AC192" t="s">
        <v>20</v>
      </c>
      <c r="AD192" s="5">
        <f t="shared" si="34"/>
        <v>0</v>
      </c>
      <c r="AE192" t="s">
        <v>39</v>
      </c>
      <c r="AF192" s="5">
        <f t="shared" si="35"/>
        <v>0</v>
      </c>
      <c r="AG192" s="1">
        <v>8</v>
      </c>
      <c r="AH192" s="6">
        <f>ABS(8-Table1[[#This Row],[Die 1. Frauen des FCSP landet in der Regionalliga Nord (12er Liga) auf Rang...?]])</f>
        <v>0</v>
      </c>
      <c r="AI192" s="6">
        <v>5</v>
      </c>
      <c r="AJ192" s="1">
        <v>13</v>
      </c>
      <c r="AK192" s="6">
        <f>ABS(16-Table1[[#This Row],[Die U23 des FCSP landet in der Regionalliga Nord (18er Liga) auf Rang....?]])</f>
        <v>3</v>
      </c>
      <c r="AL192" s="6">
        <f>0-Table1[[#This Row],[Spalte17]]</f>
        <v>-3</v>
      </c>
      <c r="AM19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21</v>
      </c>
      <c r="AP192"/>
    </row>
    <row r="193" spans="1:42" x14ac:dyDescent="0.25">
      <c r="A193">
        <v>191</v>
      </c>
      <c r="B193" t="s">
        <v>159</v>
      </c>
      <c r="C193" s="1">
        <v>12</v>
      </c>
      <c r="D193" s="6">
        <f>-18+Table1[[#This Row],[Auf welchem Platz landet der FC St. Pauli in der 1. Bundesliga 2025/26?]]</f>
        <v>-6</v>
      </c>
      <c r="E193" t="s">
        <v>14</v>
      </c>
      <c r="F193" s="5">
        <v>5</v>
      </c>
      <c r="G193" t="s">
        <v>14</v>
      </c>
      <c r="H193" t="s">
        <v>56</v>
      </c>
      <c r="I193" t="s">
        <v>25</v>
      </c>
      <c r="J193" t="s">
        <v>17</v>
      </c>
      <c r="K193">
        <f t="shared" si="24"/>
        <v>1</v>
      </c>
      <c r="L193">
        <f t="shared" si="25"/>
        <v>1</v>
      </c>
      <c r="M193">
        <f t="shared" si="26"/>
        <v>1</v>
      </c>
      <c r="N193">
        <f t="shared" si="27"/>
        <v>0</v>
      </c>
      <c r="O193" s="5">
        <f>SUM(Table1[[#This Row],[Spalte5]:[Spalte6]])*5</f>
        <v>15</v>
      </c>
      <c r="P193" t="s">
        <v>34</v>
      </c>
      <c r="Q193" t="s">
        <v>78</v>
      </c>
      <c r="R193" t="s">
        <v>23</v>
      </c>
      <c r="S193">
        <f t="shared" si="28"/>
        <v>0</v>
      </c>
      <c r="T193">
        <f t="shared" si="29"/>
        <v>1</v>
      </c>
      <c r="U193">
        <f t="shared" si="30"/>
        <v>0</v>
      </c>
      <c r="V193" s="5">
        <f>SUM(Table1[[#This Row],[Spalte94]:[Spalte92]])*5</f>
        <v>5</v>
      </c>
      <c r="W193" t="s">
        <v>58</v>
      </c>
      <c r="X193" s="5">
        <f t="shared" si="31"/>
        <v>0</v>
      </c>
      <c r="Y193" t="s">
        <v>18</v>
      </c>
      <c r="Z193" s="5">
        <f t="shared" si="32"/>
        <v>0</v>
      </c>
      <c r="AA193" t="s">
        <v>19</v>
      </c>
      <c r="AB193" s="5">
        <f t="shared" si="33"/>
        <v>0</v>
      </c>
      <c r="AC193" t="s">
        <v>20</v>
      </c>
      <c r="AD193" s="5">
        <f t="shared" si="34"/>
        <v>0</v>
      </c>
      <c r="AE193" t="s">
        <v>28</v>
      </c>
      <c r="AF193" s="5">
        <f t="shared" si="35"/>
        <v>0</v>
      </c>
      <c r="AG193" s="1">
        <v>5</v>
      </c>
      <c r="AH193" s="6">
        <f>ABS(8-Table1[[#This Row],[Die 1. Frauen des FCSP landet in der Regionalliga Nord (12er Liga) auf Rang...?]])</f>
        <v>3</v>
      </c>
      <c r="AI193" s="6">
        <f>0-Table1[[#This Row],[Spalte16]]</f>
        <v>-3</v>
      </c>
      <c r="AJ193" s="1">
        <v>16</v>
      </c>
      <c r="AK193" s="6">
        <f>ABS(16-Table1[[#This Row],[Die U23 des FCSP landet in der Regionalliga Nord (18er Liga) auf Rang....?]])</f>
        <v>0</v>
      </c>
      <c r="AL193" s="6">
        <v>5</v>
      </c>
      <c r="AM19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21</v>
      </c>
      <c r="AP193"/>
    </row>
    <row r="194" spans="1:42" x14ac:dyDescent="0.25">
      <c r="A194">
        <v>192</v>
      </c>
      <c r="B194" t="s">
        <v>943</v>
      </c>
      <c r="C194" s="1">
        <v>15</v>
      </c>
      <c r="D194" s="6">
        <f>-18+Table1[[#This Row],[Auf welchem Platz landet der FC St. Pauli in der 1. Bundesliga 2025/26?]]</f>
        <v>-3</v>
      </c>
      <c r="E194" t="s">
        <v>98</v>
      </c>
      <c r="F194" s="5"/>
      <c r="G194" t="s">
        <v>14</v>
      </c>
      <c r="H194" t="s">
        <v>56</v>
      </c>
      <c r="I194" t="s">
        <v>17</v>
      </c>
      <c r="J194" t="s">
        <v>54</v>
      </c>
      <c r="K194">
        <f t="shared" ref="K194:K257" si="36">COUNTIF($G194:$J194,"FC Bayern München")</f>
        <v>1</v>
      </c>
      <c r="L194">
        <f t="shared" ref="L194:L257" si="37">COUNTIF($G194:$J194,"Borussia Dortmund")</f>
        <v>0</v>
      </c>
      <c r="M194">
        <f t="shared" ref="M194:M257" si="38">COUNTIF($G194:$J194,"RaBa Leipzig")</f>
        <v>1</v>
      </c>
      <c r="N194">
        <f t="shared" ref="N194:N257" si="39">COUNTIF($G194:$J194,"VfB Stuttgart")</f>
        <v>0</v>
      </c>
      <c r="O194" s="5">
        <f>SUM(Table1[[#This Row],[Spalte5]:[Spalte6]])*5</f>
        <v>10</v>
      </c>
      <c r="P194" t="s">
        <v>34</v>
      </c>
      <c r="Q194" t="s">
        <v>58</v>
      </c>
      <c r="R194" t="s">
        <v>78</v>
      </c>
      <c r="S194">
        <f t="shared" ref="S194:S257" si="40">COUNTIF($P194:$R194,"VfL Wolfsburg")</f>
        <v>0</v>
      </c>
      <c r="T194">
        <f t="shared" ref="T194:T257" si="41">COUNTIF($P194:$R194,"1. FC Heidenheim")</f>
        <v>1</v>
      </c>
      <c r="U194">
        <f t="shared" ref="U194:U257" si="42">COUNTIF($P194:$R194,"FC St. Pauli")</f>
        <v>0</v>
      </c>
      <c r="V194" s="5">
        <f>SUM(Table1[[#This Row],[Spalte94]:[Spalte92]])*5</f>
        <v>5</v>
      </c>
      <c r="W194" t="s">
        <v>58</v>
      </c>
      <c r="X194" s="5">
        <f t="shared" ref="X194:X257" si="43">(COUNTIF($W194:$W194,"Bayer 04 Leverkusen"))*5</f>
        <v>0</v>
      </c>
      <c r="Y194" t="s">
        <v>18</v>
      </c>
      <c r="Z194" s="5">
        <f t="shared" ref="Z194:Z257" si="44">(COUNTIF($Y194:$Y194,"Danel Sinani"))*5</f>
        <v>0</v>
      </c>
      <c r="AA194" t="s">
        <v>19</v>
      </c>
      <c r="AB194" s="5">
        <f t="shared" ref="AB194:AB257" si="45">(COUNTIF($AA194:$AA194,"7 oder mehr Punkte"))*5</f>
        <v>0</v>
      </c>
      <c r="AC194" t="s">
        <v>27</v>
      </c>
      <c r="AD194" s="5">
        <f t="shared" ref="AD194:AD257" si="46">(COUNTIF($AC194:$AC194,"drei bis fünf Siege"))*5</f>
        <v>5</v>
      </c>
      <c r="AE194" t="s">
        <v>28</v>
      </c>
      <c r="AF194" s="5">
        <f t="shared" ref="AF194:AF257" si="47">(COUNTIF($AE194:$AE194,"Gar keinen"))*5</f>
        <v>0</v>
      </c>
      <c r="AG194" s="1">
        <v>8</v>
      </c>
      <c r="AH194" s="6">
        <f>ABS(8-Table1[[#This Row],[Die 1. Frauen des FCSP landet in der Regionalliga Nord (12er Liga) auf Rang...?]])</f>
        <v>0</v>
      </c>
      <c r="AI194" s="6">
        <v>5</v>
      </c>
      <c r="AJ194" s="1">
        <v>15</v>
      </c>
      <c r="AK194" s="6">
        <f>ABS(16-Table1[[#This Row],[Die U23 des FCSP landet in der Regionalliga Nord (18er Liga) auf Rang....?]])</f>
        <v>1</v>
      </c>
      <c r="AL194" s="6">
        <f>0-Table1[[#This Row],[Spalte17]]</f>
        <v>-1</v>
      </c>
      <c r="AM19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21</v>
      </c>
      <c r="AP194"/>
    </row>
    <row r="195" spans="1:42" x14ac:dyDescent="0.25">
      <c r="A195">
        <v>193</v>
      </c>
      <c r="B195" t="s">
        <v>186</v>
      </c>
      <c r="C195" s="1">
        <v>15</v>
      </c>
      <c r="D195" s="6">
        <f>-18+Table1[[#This Row],[Auf welchem Platz landet der FC St. Pauli in der 1. Bundesliga 2025/26?]]</f>
        <v>-3</v>
      </c>
      <c r="E195" t="s">
        <v>14</v>
      </c>
      <c r="F195" s="5">
        <v>5</v>
      </c>
      <c r="G195" t="s">
        <v>14</v>
      </c>
      <c r="H195" t="s">
        <v>56</v>
      </c>
      <c r="I195" t="s">
        <v>25</v>
      </c>
      <c r="J195" t="s">
        <v>17</v>
      </c>
      <c r="K195">
        <f t="shared" si="36"/>
        <v>1</v>
      </c>
      <c r="L195">
        <f t="shared" si="37"/>
        <v>1</v>
      </c>
      <c r="M195">
        <f t="shared" si="38"/>
        <v>1</v>
      </c>
      <c r="N195">
        <f t="shared" si="39"/>
        <v>0</v>
      </c>
      <c r="O195" s="5">
        <f>SUM(Table1[[#This Row],[Spalte5]:[Spalte6]])*5</f>
        <v>15</v>
      </c>
      <c r="P195" t="s">
        <v>34</v>
      </c>
      <c r="Q195" t="s">
        <v>78</v>
      </c>
      <c r="R195" t="s">
        <v>15</v>
      </c>
      <c r="S195">
        <f t="shared" si="40"/>
        <v>0</v>
      </c>
      <c r="T195">
        <f t="shared" si="41"/>
        <v>1</v>
      </c>
      <c r="U195">
        <f t="shared" si="42"/>
        <v>0</v>
      </c>
      <c r="V195" s="5">
        <f>SUM(Table1[[#This Row],[Spalte94]:[Spalte92]])*5</f>
        <v>5</v>
      </c>
      <c r="W195" t="s">
        <v>23</v>
      </c>
      <c r="X195" s="5">
        <f t="shared" si="43"/>
        <v>0</v>
      </c>
      <c r="Y195" t="s">
        <v>46</v>
      </c>
      <c r="Z195" s="5">
        <f t="shared" si="44"/>
        <v>0</v>
      </c>
      <c r="AA195" t="s">
        <v>19</v>
      </c>
      <c r="AB195" s="5">
        <f t="shared" si="45"/>
        <v>0</v>
      </c>
      <c r="AC195" t="s">
        <v>27</v>
      </c>
      <c r="AD195" s="5">
        <f t="shared" si="46"/>
        <v>5</v>
      </c>
      <c r="AE195" t="s">
        <v>39</v>
      </c>
      <c r="AF195" s="5">
        <f t="shared" si="47"/>
        <v>0</v>
      </c>
      <c r="AG195" s="1">
        <v>4</v>
      </c>
      <c r="AH195" s="6">
        <f>ABS(8-Table1[[#This Row],[Die 1. Frauen des FCSP landet in der Regionalliga Nord (12er Liga) auf Rang...?]])</f>
        <v>4</v>
      </c>
      <c r="AI195" s="6">
        <f>0-Table1[[#This Row],[Spalte16]]</f>
        <v>-4</v>
      </c>
      <c r="AJ195" s="1">
        <v>14</v>
      </c>
      <c r="AK195" s="6">
        <f>ABS(16-Table1[[#This Row],[Die U23 des FCSP landet in der Regionalliga Nord (18er Liga) auf Rang....?]])</f>
        <v>2</v>
      </c>
      <c r="AL195" s="6">
        <f>0-Table1[[#This Row],[Spalte17]]</f>
        <v>-2</v>
      </c>
      <c r="AM19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21</v>
      </c>
      <c r="AP195"/>
    </row>
    <row r="196" spans="1:42" x14ac:dyDescent="0.25">
      <c r="A196">
        <v>194</v>
      </c>
      <c r="B196" t="s">
        <v>116</v>
      </c>
      <c r="C196" s="1">
        <v>13</v>
      </c>
      <c r="D196" s="6">
        <f>-18+Table1[[#This Row],[Auf welchem Platz landet der FC St. Pauli in der 1. Bundesliga 2025/26?]]</f>
        <v>-5</v>
      </c>
      <c r="E196" t="s">
        <v>14</v>
      </c>
      <c r="F196" s="5">
        <v>5</v>
      </c>
      <c r="G196" t="s">
        <v>14</v>
      </c>
      <c r="H196" t="s">
        <v>56</v>
      </c>
      <c r="I196" t="s">
        <v>17</v>
      </c>
      <c r="J196" t="s">
        <v>25</v>
      </c>
      <c r="K196">
        <f t="shared" si="36"/>
        <v>1</v>
      </c>
      <c r="L196">
        <f t="shared" si="37"/>
        <v>1</v>
      </c>
      <c r="M196">
        <f t="shared" si="38"/>
        <v>1</v>
      </c>
      <c r="N196">
        <f t="shared" si="39"/>
        <v>0</v>
      </c>
      <c r="O196" s="5">
        <f>SUM(Table1[[#This Row],[Spalte5]:[Spalte6]])*5</f>
        <v>15</v>
      </c>
      <c r="P196" t="s">
        <v>34</v>
      </c>
      <c r="Q196" t="s">
        <v>23</v>
      </c>
      <c r="R196" t="s">
        <v>78</v>
      </c>
      <c r="S196">
        <f t="shared" si="40"/>
        <v>0</v>
      </c>
      <c r="T196">
        <f t="shared" si="41"/>
        <v>1</v>
      </c>
      <c r="U196">
        <f t="shared" si="42"/>
        <v>0</v>
      </c>
      <c r="V196" s="5">
        <f>SUM(Table1[[#This Row],[Spalte94]:[Spalte92]])*5</f>
        <v>5</v>
      </c>
      <c r="W196" t="s">
        <v>58</v>
      </c>
      <c r="X196" s="5">
        <f t="shared" si="43"/>
        <v>0</v>
      </c>
      <c r="Y196" t="s">
        <v>18</v>
      </c>
      <c r="Z196" s="5">
        <f t="shared" si="44"/>
        <v>0</v>
      </c>
      <c r="AA196" t="s">
        <v>19</v>
      </c>
      <c r="AB196" s="5">
        <f t="shared" si="45"/>
        <v>0</v>
      </c>
      <c r="AC196" t="s">
        <v>27</v>
      </c>
      <c r="AD196" s="5">
        <f t="shared" si="46"/>
        <v>5</v>
      </c>
      <c r="AE196" t="s">
        <v>28</v>
      </c>
      <c r="AF196" s="5">
        <f t="shared" si="47"/>
        <v>0</v>
      </c>
      <c r="AG196" s="1">
        <v>5</v>
      </c>
      <c r="AH196" s="6">
        <f>ABS(8-Table1[[#This Row],[Die 1. Frauen des FCSP landet in der Regionalliga Nord (12er Liga) auf Rang...?]])</f>
        <v>3</v>
      </c>
      <c r="AI196" s="6">
        <f>0-Table1[[#This Row],[Spalte16]]</f>
        <v>-3</v>
      </c>
      <c r="AJ196" s="1">
        <v>15</v>
      </c>
      <c r="AK196" s="6">
        <f>ABS(16-Table1[[#This Row],[Die U23 des FCSP landet in der Regionalliga Nord (18er Liga) auf Rang....?]])</f>
        <v>1</v>
      </c>
      <c r="AL196" s="6">
        <f>0-Table1[[#This Row],[Spalte17]]</f>
        <v>-1</v>
      </c>
      <c r="AM19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21</v>
      </c>
      <c r="AP196"/>
    </row>
    <row r="197" spans="1:42" x14ac:dyDescent="0.25">
      <c r="A197">
        <v>195</v>
      </c>
      <c r="B197" t="s">
        <v>75</v>
      </c>
      <c r="C197" s="1">
        <v>14</v>
      </c>
      <c r="D197" s="6">
        <f>-18+Table1[[#This Row],[Auf welchem Platz landet der FC St. Pauli in der 1. Bundesliga 2025/26?]]</f>
        <v>-4</v>
      </c>
      <c r="E197" t="s">
        <v>14</v>
      </c>
      <c r="F197" s="5">
        <v>5</v>
      </c>
      <c r="G197" t="s">
        <v>14</v>
      </c>
      <c r="H197" t="s">
        <v>17</v>
      </c>
      <c r="I197" t="s">
        <v>25</v>
      </c>
      <c r="J197" t="s">
        <v>56</v>
      </c>
      <c r="K197">
        <f t="shared" si="36"/>
        <v>1</v>
      </c>
      <c r="L197">
        <f t="shared" si="37"/>
        <v>1</v>
      </c>
      <c r="M197">
        <f t="shared" si="38"/>
        <v>1</v>
      </c>
      <c r="N197">
        <f t="shared" si="39"/>
        <v>0</v>
      </c>
      <c r="O197" s="5">
        <f>SUM(Table1[[#This Row],[Spalte5]:[Spalte6]])*5</f>
        <v>15</v>
      </c>
      <c r="P197" t="s">
        <v>34</v>
      </c>
      <c r="Q197" t="s">
        <v>78</v>
      </c>
      <c r="R197" t="s">
        <v>23</v>
      </c>
      <c r="S197">
        <f t="shared" si="40"/>
        <v>0</v>
      </c>
      <c r="T197">
        <f t="shared" si="41"/>
        <v>1</v>
      </c>
      <c r="U197">
        <f t="shared" si="42"/>
        <v>0</v>
      </c>
      <c r="V197" s="5">
        <f>SUM(Table1[[#This Row],[Spalte94]:[Spalte92]])*5</f>
        <v>5</v>
      </c>
      <c r="W197" t="s">
        <v>15</v>
      </c>
      <c r="X197" s="5">
        <f t="shared" si="43"/>
        <v>0</v>
      </c>
      <c r="Y197" t="s">
        <v>18</v>
      </c>
      <c r="Z197" s="5">
        <f t="shared" si="44"/>
        <v>0</v>
      </c>
      <c r="AA197" t="s">
        <v>19</v>
      </c>
      <c r="AB197" s="5">
        <f t="shared" si="45"/>
        <v>0</v>
      </c>
      <c r="AC197" t="s">
        <v>27</v>
      </c>
      <c r="AD197" s="5">
        <f t="shared" si="46"/>
        <v>5</v>
      </c>
      <c r="AE197" t="s">
        <v>28</v>
      </c>
      <c r="AF197" s="5">
        <f t="shared" si="47"/>
        <v>0</v>
      </c>
      <c r="AG197" s="1">
        <v>4</v>
      </c>
      <c r="AH197" s="6">
        <f>ABS(8-Table1[[#This Row],[Die 1. Frauen des FCSP landet in der Regionalliga Nord (12er Liga) auf Rang...?]])</f>
        <v>4</v>
      </c>
      <c r="AI197" s="6">
        <f>0-Table1[[#This Row],[Spalte16]]</f>
        <v>-4</v>
      </c>
      <c r="AJ197" s="1">
        <v>15</v>
      </c>
      <c r="AK197" s="6">
        <f>ABS(16-Table1[[#This Row],[Die U23 des FCSP landet in der Regionalliga Nord (18er Liga) auf Rang....?]])</f>
        <v>1</v>
      </c>
      <c r="AL197" s="6">
        <f>0-Table1[[#This Row],[Spalte17]]</f>
        <v>-1</v>
      </c>
      <c r="AM19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21</v>
      </c>
      <c r="AP197"/>
    </row>
    <row r="198" spans="1:42" x14ac:dyDescent="0.25">
      <c r="A198">
        <v>196</v>
      </c>
      <c r="B198" t="s">
        <v>280</v>
      </c>
      <c r="C198" s="1">
        <v>15</v>
      </c>
      <c r="D198" s="6">
        <f>-18+Table1[[#This Row],[Auf welchem Platz landet der FC St. Pauli in der 1. Bundesliga 2025/26?]]</f>
        <v>-3</v>
      </c>
      <c r="E198" t="s">
        <v>14</v>
      </c>
      <c r="F198" s="5">
        <v>5</v>
      </c>
      <c r="G198" t="s">
        <v>14</v>
      </c>
      <c r="H198" t="s">
        <v>25</v>
      </c>
      <c r="I198" t="s">
        <v>17</v>
      </c>
      <c r="J198" t="s">
        <v>16</v>
      </c>
      <c r="K198">
        <f t="shared" si="36"/>
        <v>1</v>
      </c>
      <c r="L198">
        <f t="shared" si="37"/>
        <v>1</v>
      </c>
      <c r="M198">
        <f t="shared" si="38"/>
        <v>1</v>
      </c>
      <c r="N198">
        <f t="shared" si="39"/>
        <v>1</v>
      </c>
      <c r="O198" s="5">
        <f>SUM(Table1[[#This Row],[Spalte5]:[Spalte6]])*5</f>
        <v>20</v>
      </c>
      <c r="P198" t="s">
        <v>34</v>
      </c>
      <c r="Q198" t="s">
        <v>78</v>
      </c>
      <c r="R198" t="s">
        <v>23</v>
      </c>
      <c r="S198">
        <f t="shared" si="40"/>
        <v>0</v>
      </c>
      <c r="T198">
        <f t="shared" si="41"/>
        <v>1</v>
      </c>
      <c r="U198">
        <f t="shared" si="42"/>
        <v>0</v>
      </c>
      <c r="V198" s="5">
        <f>SUM(Table1[[#This Row],[Spalte94]:[Spalte92]])*5</f>
        <v>5</v>
      </c>
      <c r="W198" t="s">
        <v>34</v>
      </c>
      <c r="X198" s="5">
        <f t="shared" si="43"/>
        <v>0</v>
      </c>
      <c r="Y198" t="s">
        <v>18</v>
      </c>
      <c r="Z198" s="5">
        <f t="shared" si="44"/>
        <v>0</v>
      </c>
      <c r="AA198" t="s">
        <v>65</v>
      </c>
      <c r="AB198" s="5">
        <f t="shared" si="45"/>
        <v>5</v>
      </c>
      <c r="AC198" t="s">
        <v>20</v>
      </c>
      <c r="AD198" s="5">
        <f t="shared" si="46"/>
        <v>0</v>
      </c>
      <c r="AE198" t="s">
        <v>32</v>
      </c>
      <c r="AF198" s="5">
        <f t="shared" si="47"/>
        <v>0</v>
      </c>
      <c r="AG198" s="1">
        <v>4</v>
      </c>
      <c r="AH198" s="6">
        <f>ABS(8-Table1[[#This Row],[Die 1. Frauen des FCSP landet in der Regionalliga Nord (12er Liga) auf Rang...?]])</f>
        <v>4</v>
      </c>
      <c r="AI198" s="6">
        <f>0-Table1[[#This Row],[Spalte16]]</f>
        <v>-4</v>
      </c>
      <c r="AJ198" s="1">
        <v>14</v>
      </c>
      <c r="AK198" s="6">
        <f>ABS(16-Table1[[#This Row],[Die U23 des FCSP landet in der Regionalliga Nord (18er Liga) auf Rang....?]])</f>
        <v>2</v>
      </c>
      <c r="AL198" s="6">
        <f>0-Table1[[#This Row],[Spalte17]]</f>
        <v>-2</v>
      </c>
      <c r="AM19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21</v>
      </c>
      <c r="AP198"/>
    </row>
    <row r="199" spans="1:42" x14ac:dyDescent="0.25">
      <c r="A199">
        <v>197</v>
      </c>
      <c r="B199" t="s">
        <v>165</v>
      </c>
      <c r="C199" s="1">
        <v>13</v>
      </c>
      <c r="D199" s="6">
        <f>-18+Table1[[#This Row],[Auf welchem Platz landet der FC St. Pauli in der 1. Bundesliga 2025/26?]]</f>
        <v>-5</v>
      </c>
      <c r="E199" t="s">
        <v>14</v>
      </c>
      <c r="F199" s="5">
        <v>5</v>
      </c>
      <c r="G199" t="s">
        <v>14</v>
      </c>
      <c r="H199" t="s">
        <v>56</v>
      </c>
      <c r="I199" t="s">
        <v>25</v>
      </c>
      <c r="J199" t="s">
        <v>54</v>
      </c>
      <c r="K199">
        <f t="shared" si="36"/>
        <v>1</v>
      </c>
      <c r="L199">
        <f t="shared" si="37"/>
        <v>1</v>
      </c>
      <c r="M199">
        <f t="shared" si="38"/>
        <v>0</v>
      </c>
      <c r="N199">
        <f t="shared" si="39"/>
        <v>0</v>
      </c>
      <c r="O199" s="5">
        <f>SUM(Table1[[#This Row],[Spalte5]:[Spalte6]])*5</f>
        <v>10</v>
      </c>
      <c r="P199" t="s">
        <v>34</v>
      </c>
      <c r="Q199" t="s">
        <v>78</v>
      </c>
      <c r="R199" t="s">
        <v>23</v>
      </c>
      <c r="S199">
        <f t="shared" si="40"/>
        <v>0</v>
      </c>
      <c r="T199">
        <f t="shared" si="41"/>
        <v>1</v>
      </c>
      <c r="U199">
        <f t="shared" si="42"/>
        <v>0</v>
      </c>
      <c r="V199" s="5">
        <f>SUM(Table1[[#This Row],[Spalte94]:[Spalte92]])*5</f>
        <v>5</v>
      </c>
      <c r="W199" t="s">
        <v>34</v>
      </c>
      <c r="X199" s="5">
        <f t="shared" si="43"/>
        <v>0</v>
      </c>
      <c r="Y199" t="s">
        <v>44</v>
      </c>
      <c r="Z199" s="5">
        <f t="shared" si="44"/>
        <v>5</v>
      </c>
      <c r="AA199" t="s">
        <v>19</v>
      </c>
      <c r="AB199" s="5">
        <f t="shared" si="45"/>
        <v>0</v>
      </c>
      <c r="AC199" t="s">
        <v>31</v>
      </c>
      <c r="AD199" s="5">
        <f t="shared" si="46"/>
        <v>0</v>
      </c>
      <c r="AE199" t="s">
        <v>28</v>
      </c>
      <c r="AF199" s="5">
        <f t="shared" si="47"/>
        <v>0</v>
      </c>
      <c r="AG199" s="1">
        <v>8</v>
      </c>
      <c r="AH199" s="6">
        <f>ABS(8-Table1[[#This Row],[Die 1. Frauen des FCSP landet in der Regionalliga Nord (12er Liga) auf Rang...?]])</f>
        <v>0</v>
      </c>
      <c r="AI199" s="6">
        <v>5</v>
      </c>
      <c r="AJ199" s="1">
        <v>12</v>
      </c>
      <c r="AK199" s="6">
        <f>ABS(16-Table1[[#This Row],[Die U23 des FCSP landet in der Regionalliga Nord (18er Liga) auf Rang....?]])</f>
        <v>4</v>
      </c>
      <c r="AL199" s="6">
        <f>0-Table1[[#This Row],[Spalte17]]</f>
        <v>-4</v>
      </c>
      <c r="AM19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21</v>
      </c>
      <c r="AP199"/>
    </row>
    <row r="200" spans="1:42" x14ac:dyDescent="0.25">
      <c r="A200">
        <v>198</v>
      </c>
      <c r="B200" t="s">
        <v>679</v>
      </c>
      <c r="C200" s="1">
        <v>12</v>
      </c>
      <c r="D200" s="6">
        <f>-18+Table1[[#This Row],[Auf welchem Platz landet der FC St. Pauli in der 1. Bundesliga 2025/26?]]</f>
        <v>-6</v>
      </c>
      <c r="E200" t="s">
        <v>14</v>
      </c>
      <c r="F200" s="5">
        <v>5</v>
      </c>
      <c r="G200" t="s">
        <v>14</v>
      </c>
      <c r="H200" t="s">
        <v>25</v>
      </c>
      <c r="I200" t="s">
        <v>56</v>
      </c>
      <c r="J200" t="s">
        <v>16</v>
      </c>
      <c r="K200">
        <f t="shared" si="36"/>
        <v>1</v>
      </c>
      <c r="L200">
        <f t="shared" si="37"/>
        <v>1</v>
      </c>
      <c r="M200">
        <f t="shared" si="38"/>
        <v>0</v>
      </c>
      <c r="N200">
        <f t="shared" si="39"/>
        <v>1</v>
      </c>
      <c r="O200" s="5">
        <f>SUM(Table1[[#This Row],[Spalte5]:[Spalte6]])*5</f>
        <v>15</v>
      </c>
      <c r="P200" t="s">
        <v>34</v>
      </c>
      <c r="Q200" t="s">
        <v>78</v>
      </c>
      <c r="R200" t="s">
        <v>23</v>
      </c>
      <c r="S200">
        <f t="shared" si="40"/>
        <v>0</v>
      </c>
      <c r="T200">
        <f t="shared" si="41"/>
        <v>1</v>
      </c>
      <c r="U200">
        <f t="shared" si="42"/>
        <v>0</v>
      </c>
      <c r="V200" s="5">
        <f>SUM(Table1[[#This Row],[Spalte94]:[Spalte92]])*5</f>
        <v>5</v>
      </c>
      <c r="W200" t="s">
        <v>15</v>
      </c>
      <c r="X200" s="5">
        <f t="shared" si="43"/>
        <v>0</v>
      </c>
      <c r="Y200" t="s">
        <v>18</v>
      </c>
      <c r="Z200" s="5">
        <f t="shared" si="44"/>
        <v>0</v>
      </c>
      <c r="AA200" t="s">
        <v>19</v>
      </c>
      <c r="AB200" s="5">
        <f t="shared" si="45"/>
        <v>0</v>
      </c>
      <c r="AC200" t="s">
        <v>27</v>
      </c>
      <c r="AD200" s="5">
        <f t="shared" si="46"/>
        <v>5</v>
      </c>
      <c r="AE200" t="s">
        <v>28</v>
      </c>
      <c r="AF200" s="5">
        <f t="shared" si="47"/>
        <v>0</v>
      </c>
      <c r="AG200" s="1">
        <v>9</v>
      </c>
      <c r="AH200" s="6">
        <f>ABS(8-Table1[[#This Row],[Die 1. Frauen des FCSP landet in der Regionalliga Nord (12er Liga) auf Rang...?]])</f>
        <v>1</v>
      </c>
      <c r="AI200" s="6">
        <f>0-Table1[[#This Row],[Spalte16]]</f>
        <v>-1</v>
      </c>
      <c r="AJ200" s="1">
        <v>14</v>
      </c>
      <c r="AK200" s="6">
        <f>ABS(16-Table1[[#This Row],[Die U23 des FCSP landet in der Regionalliga Nord (18er Liga) auf Rang....?]])</f>
        <v>2</v>
      </c>
      <c r="AL200" s="6">
        <f>0-Table1[[#This Row],[Spalte17]]</f>
        <v>-2</v>
      </c>
      <c r="AM20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21</v>
      </c>
      <c r="AP200"/>
    </row>
    <row r="201" spans="1:42" x14ac:dyDescent="0.25">
      <c r="A201">
        <v>199</v>
      </c>
      <c r="B201" t="s">
        <v>699</v>
      </c>
      <c r="C201" s="1">
        <v>15</v>
      </c>
      <c r="D201" s="6">
        <f>-18+Table1[[#This Row],[Auf welchem Platz landet der FC St. Pauli in der 1. Bundesliga 2025/26?]]</f>
        <v>-3</v>
      </c>
      <c r="E201" t="s">
        <v>14</v>
      </c>
      <c r="F201" s="5">
        <v>5</v>
      </c>
      <c r="G201" t="s">
        <v>14</v>
      </c>
      <c r="H201" t="s">
        <v>56</v>
      </c>
      <c r="I201" t="s">
        <v>25</v>
      </c>
      <c r="J201" t="s">
        <v>17</v>
      </c>
      <c r="K201">
        <f t="shared" si="36"/>
        <v>1</v>
      </c>
      <c r="L201">
        <f t="shared" si="37"/>
        <v>1</v>
      </c>
      <c r="M201">
        <f t="shared" si="38"/>
        <v>1</v>
      </c>
      <c r="N201">
        <f t="shared" si="39"/>
        <v>0</v>
      </c>
      <c r="O201" s="5">
        <f>SUM(Table1[[#This Row],[Spalte5]:[Spalte6]])*5</f>
        <v>15</v>
      </c>
      <c r="P201" t="s">
        <v>78</v>
      </c>
      <c r="Q201" t="s">
        <v>34</v>
      </c>
      <c r="R201" t="s">
        <v>23</v>
      </c>
      <c r="S201">
        <f t="shared" si="40"/>
        <v>0</v>
      </c>
      <c r="T201">
        <f t="shared" si="41"/>
        <v>1</v>
      </c>
      <c r="U201">
        <f t="shared" si="42"/>
        <v>0</v>
      </c>
      <c r="V201" s="5">
        <f>SUM(Table1[[#This Row],[Spalte94]:[Spalte92]])*5</f>
        <v>5</v>
      </c>
      <c r="W201" t="s">
        <v>23</v>
      </c>
      <c r="X201" s="5">
        <f t="shared" si="43"/>
        <v>0</v>
      </c>
      <c r="Y201" t="s">
        <v>44</v>
      </c>
      <c r="Z201" s="5">
        <f t="shared" si="44"/>
        <v>5</v>
      </c>
      <c r="AA201" t="s">
        <v>19</v>
      </c>
      <c r="AB201" s="5">
        <f t="shared" si="45"/>
        <v>0</v>
      </c>
      <c r="AC201" t="s">
        <v>20</v>
      </c>
      <c r="AD201" s="5">
        <f t="shared" si="46"/>
        <v>0</v>
      </c>
      <c r="AE201" t="s">
        <v>37</v>
      </c>
      <c r="AF201" s="5">
        <f t="shared" si="47"/>
        <v>0</v>
      </c>
      <c r="AG201" s="1">
        <v>4</v>
      </c>
      <c r="AH201" s="6">
        <f>ABS(8-Table1[[#This Row],[Die 1. Frauen des FCSP landet in der Regionalliga Nord (12er Liga) auf Rang...?]])</f>
        <v>4</v>
      </c>
      <c r="AI201" s="6">
        <f>0-Table1[[#This Row],[Spalte16]]</f>
        <v>-4</v>
      </c>
      <c r="AJ201" s="1">
        <v>14</v>
      </c>
      <c r="AK201" s="6">
        <f>ABS(16-Table1[[#This Row],[Die U23 des FCSP landet in der Regionalliga Nord (18er Liga) auf Rang....?]])</f>
        <v>2</v>
      </c>
      <c r="AL201" s="6">
        <f>0-Table1[[#This Row],[Spalte17]]</f>
        <v>-2</v>
      </c>
      <c r="AM20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21</v>
      </c>
      <c r="AP201"/>
    </row>
    <row r="202" spans="1:42" x14ac:dyDescent="0.25">
      <c r="A202">
        <v>200</v>
      </c>
      <c r="B202" t="s">
        <v>967</v>
      </c>
      <c r="C202" s="1">
        <v>13</v>
      </c>
      <c r="D202" s="6">
        <f>-18+Table1[[#This Row],[Auf welchem Platz landet der FC St. Pauli in der 1. Bundesliga 2025/26?]]</f>
        <v>-5</v>
      </c>
      <c r="E202" t="s">
        <v>14</v>
      </c>
      <c r="F202" s="5">
        <v>5</v>
      </c>
      <c r="G202" t="s">
        <v>14</v>
      </c>
      <c r="H202" t="s">
        <v>25</v>
      </c>
      <c r="I202" t="s">
        <v>17</v>
      </c>
      <c r="J202" t="s">
        <v>16</v>
      </c>
      <c r="K202">
        <f t="shared" si="36"/>
        <v>1</v>
      </c>
      <c r="L202">
        <f t="shared" si="37"/>
        <v>1</v>
      </c>
      <c r="M202">
        <f t="shared" si="38"/>
        <v>1</v>
      </c>
      <c r="N202">
        <f t="shared" si="39"/>
        <v>1</v>
      </c>
      <c r="O202" s="5">
        <f>SUM(Table1[[#This Row],[Spalte5]:[Spalte6]])*5</f>
        <v>20</v>
      </c>
      <c r="P202" t="s">
        <v>34</v>
      </c>
      <c r="Q202" t="s">
        <v>41</v>
      </c>
      <c r="R202" t="s">
        <v>15</v>
      </c>
      <c r="S202">
        <f t="shared" si="40"/>
        <v>0</v>
      </c>
      <c r="T202">
        <f t="shared" si="41"/>
        <v>0</v>
      </c>
      <c r="U202">
        <f t="shared" si="42"/>
        <v>0</v>
      </c>
      <c r="V202" s="5">
        <f>SUM(Table1[[#This Row],[Spalte94]:[Spalte92]])*5</f>
        <v>0</v>
      </c>
      <c r="W202" t="s">
        <v>34</v>
      </c>
      <c r="X202" s="5">
        <f t="shared" si="43"/>
        <v>0</v>
      </c>
      <c r="Y202" t="s">
        <v>48</v>
      </c>
      <c r="Z202" s="5">
        <f t="shared" si="44"/>
        <v>0</v>
      </c>
      <c r="AA202" t="s">
        <v>19</v>
      </c>
      <c r="AB202" s="5">
        <f t="shared" si="45"/>
        <v>0</v>
      </c>
      <c r="AC202" t="s">
        <v>20</v>
      </c>
      <c r="AD202" s="5">
        <f t="shared" si="46"/>
        <v>0</v>
      </c>
      <c r="AE202" t="s">
        <v>28</v>
      </c>
      <c r="AF202" s="5">
        <f t="shared" si="47"/>
        <v>0</v>
      </c>
      <c r="AG202" s="1">
        <v>8</v>
      </c>
      <c r="AH202" s="6">
        <f>ABS(8-Table1[[#This Row],[Die 1. Frauen des FCSP landet in der Regionalliga Nord (12er Liga) auf Rang...?]])</f>
        <v>0</v>
      </c>
      <c r="AI202" s="6">
        <v>5</v>
      </c>
      <c r="AJ202" s="1">
        <v>12</v>
      </c>
      <c r="AK202" s="6">
        <f>ABS(16-Table1[[#This Row],[Die U23 des FCSP landet in der Regionalliga Nord (18er Liga) auf Rang....?]])</f>
        <v>4</v>
      </c>
      <c r="AL202" s="6">
        <f>0-Table1[[#This Row],[Spalte17]]</f>
        <v>-4</v>
      </c>
      <c r="AM20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21</v>
      </c>
      <c r="AP202"/>
    </row>
    <row r="203" spans="1:42" x14ac:dyDescent="0.25">
      <c r="A203">
        <v>201</v>
      </c>
      <c r="B203" t="s">
        <v>211</v>
      </c>
      <c r="C203" s="1">
        <v>15</v>
      </c>
      <c r="D203" s="6">
        <f>-18+Table1[[#This Row],[Auf welchem Platz landet der FC St. Pauli in der 1. Bundesliga 2025/26?]]</f>
        <v>-3</v>
      </c>
      <c r="E203" t="s">
        <v>14</v>
      </c>
      <c r="F203" s="5">
        <v>5</v>
      </c>
      <c r="G203" t="s">
        <v>14</v>
      </c>
      <c r="H203" t="s">
        <v>56</v>
      </c>
      <c r="I203" t="s">
        <v>25</v>
      </c>
      <c r="J203" t="s">
        <v>16</v>
      </c>
      <c r="K203">
        <f t="shared" si="36"/>
        <v>1</v>
      </c>
      <c r="L203">
        <f t="shared" si="37"/>
        <v>1</v>
      </c>
      <c r="M203">
        <f t="shared" si="38"/>
        <v>0</v>
      </c>
      <c r="N203">
        <f t="shared" si="39"/>
        <v>1</v>
      </c>
      <c r="O203" s="5">
        <f>SUM(Table1[[#This Row],[Spalte5]:[Spalte6]])*5</f>
        <v>15</v>
      </c>
      <c r="P203" t="s">
        <v>34</v>
      </c>
      <c r="Q203" t="s">
        <v>78</v>
      </c>
      <c r="R203" t="s">
        <v>15</v>
      </c>
      <c r="S203">
        <f t="shared" si="40"/>
        <v>0</v>
      </c>
      <c r="T203">
        <f t="shared" si="41"/>
        <v>1</v>
      </c>
      <c r="U203">
        <f t="shared" si="42"/>
        <v>0</v>
      </c>
      <c r="V203" s="5">
        <f>SUM(Table1[[#This Row],[Spalte94]:[Spalte92]])*5</f>
        <v>5</v>
      </c>
      <c r="W203" t="s">
        <v>50</v>
      </c>
      <c r="X203" s="5">
        <f t="shared" si="43"/>
        <v>0</v>
      </c>
      <c r="Y203" t="s">
        <v>48</v>
      </c>
      <c r="Z203" s="5">
        <f t="shared" si="44"/>
        <v>0</v>
      </c>
      <c r="AA203" t="s">
        <v>35</v>
      </c>
      <c r="AB203" s="5">
        <f t="shared" si="45"/>
        <v>0</v>
      </c>
      <c r="AC203" t="s">
        <v>27</v>
      </c>
      <c r="AD203" s="5">
        <f t="shared" si="46"/>
        <v>5</v>
      </c>
      <c r="AE203" t="s">
        <v>28</v>
      </c>
      <c r="AF203" s="5">
        <f t="shared" si="47"/>
        <v>0</v>
      </c>
      <c r="AG203" s="1">
        <v>6</v>
      </c>
      <c r="AH203" s="6">
        <f>ABS(8-Table1[[#This Row],[Die 1. Frauen des FCSP landet in der Regionalliga Nord (12er Liga) auf Rang...?]])</f>
        <v>2</v>
      </c>
      <c r="AI203" s="6">
        <f>0-Table1[[#This Row],[Spalte16]]</f>
        <v>-2</v>
      </c>
      <c r="AJ203" s="1">
        <v>12</v>
      </c>
      <c r="AK203" s="6">
        <f>ABS(16-Table1[[#This Row],[Die U23 des FCSP landet in der Regionalliga Nord (18er Liga) auf Rang....?]])</f>
        <v>4</v>
      </c>
      <c r="AL203" s="6">
        <f>0-Table1[[#This Row],[Spalte17]]</f>
        <v>-4</v>
      </c>
      <c r="AM20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21</v>
      </c>
      <c r="AP203"/>
    </row>
    <row r="204" spans="1:42" x14ac:dyDescent="0.25">
      <c r="A204">
        <v>202</v>
      </c>
      <c r="B204" t="s">
        <v>775</v>
      </c>
      <c r="C204" s="1">
        <v>13</v>
      </c>
      <c r="D204" s="6">
        <f>-18+Table1[[#This Row],[Auf welchem Platz landet der FC St. Pauli in der 1. Bundesliga 2025/26?]]</f>
        <v>-5</v>
      </c>
      <c r="E204" t="s">
        <v>14</v>
      </c>
      <c r="F204" s="5">
        <v>5</v>
      </c>
      <c r="G204" t="s">
        <v>14</v>
      </c>
      <c r="H204" t="s">
        <v>56</v>
      </c>
      <c r="I204" t="s">
        <v>16</v>
      </c>
      <c r="J204" t="s">
        <v>25</v>
      </c>
      <c r="K204">
        <f t="shared" si="36"/>
        <v>1</v>
      </c>
      <c r="L204">
        <f t="shared" si="37"/>
        <v>1</v>
      </c>
      <c r="M204">
        <f t="shared" si="38"/>
        <v>0</v>
      </c>
      <c r="N204">
        <f t="shared" si="39"/>
        <v>1</v>
      </c>
      <c r="O204" s="5">
        <f>SUM(Table1[[#This Row],[Spalte5]:[Spalte6]])*5</f>
        <v>15</v>
      </c>
      <c r="P204" t="s">
        <v>24</v>
      </c>
      <c r="Q204" t="s">
        <v>34</v>
      </c>
      <c r="R204" t="s">
        <v>78</v>
      </c>
      <c r="S204">
        <f t="shared" si="40"/>
        <v>0</v>
      </c>
      <c r="T204">
        <f t="shared" si="41"/>
        <v>1</v>
      </c>
      <c r="U204">
        <f t="shared" si="42"/>
        <v>0</v>
      </c>
      <c r="V204" s="5">
        <f>SUM(Table1[[#This Row],[Spalte94]:[Spalte92]])*5</f>
        <v>5</v>
      </c>
      <c r="W204" t="s">
        <v>34</v>
      </c>
      <c r="X204" s="5">
        <f t="shared" si="43"/>
        <v>0</v>
      </c>
      <c r="Y204" t="s">
        <v>48</v>
      </c>
      <c r="Z204" s="5">
        <f t="shared" si="44"/>
        <v>0</v>
      </c>
      <c r="AA204" t="s">
        <v>19</v>
      </c>
      <c r="AB204" s="5">
        <f t="shared" si="45"/>
        <v>0</v>
      </c>
      <c r="AC204" t="s">
        <v>20</v>
      </c>
      <c r="AD204" s="5">
        <f t="shared" si="46"/>
        <v>0</v>
      </c>
      <c r="AE204" t="s">
        <v>28</v>
      </c>
      <c r="AF204" s="5">
        <f t="shared" si="47"/>
        <v>0</v>
      </c>
      <c r="AG204" s="1">
        <v>4</v>
      </c>
      <c r="AH204" s="6">
        <f>ABS(8-Table1[[#This Row],[Die 1. Frauen des FCSP landet in der Regionalliga Nord (12er Liga) auf Rang...?]])</f>
        <v>4</v>
      </c>
      <c r="AI204" s="6">
        <f>0-Table1[[#This Row],[Spalte16]]</f>
        <v>-4</v>
      </c>
      <c r="AJ204" s="1">
        <v>16</v>
      </c>
      <c r="AK204" s="6">
        <f>ABS(16-Table1[[#This Row],[Die U23 des FCSP landet in der Regionalliga Nord (18er Liga) auf Rang....?]])</f>
        <v>0</v>
      </c>
      <c r="AL204" s="6">
        <v>5</v>
      </c>
      <c r="AM20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21</v>
      </c>
      <c r="AP204"/>
    </row>
    <row r="205" spans="1:42" x14ac:dyDescent="0.25">
      <c r="A205">
        <v>203</v>
      </c>
      <c r="B205" t="s">
        <v>595</v>
      </c>
      <c r="C205" s="1">
        <v>14</v>
      </c>
      <c r="D205" s="6">
        <f>-18+Table1[[#This Row],[Auf welchem Platz landet der FC St. Pauli in der 1. Bundesliga 2025/26?]]</f>
        <v>-4</v>
      </c>
      <c r="E205" t="s">
        <v>14</v>
      </c>
      <c r="F205" s="5">
        <v>5</v>
      </c>
      <c r="G205" t="s">
        <v>14</v>
      </c>
      <c r="H205" t="s">
        <v>56</v>
      </c>
      <c r="I205" t="s">
        <v>25</v>
      </c>
      <c r="J205" t="s">
        <v>43</v>
      </c>
      <c r="K205">
        <f t="shared" si="36"/>
        <v>1</v>
      </c>
      <c r="L205">
        <f t="shared" si="37"/>
        <v>1</v>
      </c>
      <c r="M205">
        <f t="shared" si="38"/>
        <v>0</v>
      </c>
      <c r="N205">
        <f t="shared" si="39"/>
        <v>0</v>
      </c>
      <c r="O205" s="5">
        <f>SUM(Table1[[#This Row],[Spalte5]:[Spalte6]])*5</f>
        <v>10</v>
      </c>
      <c r="P205" t="s">
        <v>34</v>
      </c>
      <c r="Q205" t="s">
        <v>78</v>
      </c>
      <c r="R205" t="s">
        <v>15</v>
      </c>
      <c r="S205">
        <f t="shared" si="40"/>
        <v>0</v>
      </c>
      <c r="T205">
        <f t="shared" si="41"/>
        <v>1</v>
      </c>
      <c r="U205">
        <f t="shared" si="42"/>
        <v>0</v>
      </c>
      <c r="V205" s="5">
        <f>SUM(Table1[[#This Row],[Spalte94]:[Spalte92]])*5</f>
        <v>5</v>
      </c>
      <c r="W205" t="s">
        <v>17</v>
      </c>
      <c r="X205" s="5">
        <f t="shared" si="43"/>
        <v>0</v>
      </c>
      <c r="Y205" t="s">
        <v>46</v>
      </c>
      <c r="Z205" s="5">
        <f t="shared" si="44"/>
        <v>0</v>
      </c>
      <c r="AA205" t="s">
        <v>19</v>
      </c>
      <c r="AB205" s="5">
        <f t="shared" si="45"/>
        <v>0</v>
      </c>
      <c r="AC205" t="s">
        <v>27</v>
      </c>
      <c r="AD205" s="5">
        <f t="shared" si="46"/>
        <v>5</v>
      </c>
      <c r="AE205" t="s">
        <v>32</v>
      </c>
      <c r="AF205" s="5">
        <f t="shared" si="47"/>
        <v>0</v>
      </c>
      <c r="AG205" s="1">
        <v>3</v>
      </c>
      <c r="AH205" s="6">
        <f>ABS(8-Table1[[#This Row],[Die 1. Frauen des FCSP landet in der Regionalliga Nord (12er Liga) auf Rang...?]])</f>
        <v>5</v>
      </c>
      <c r="AI205" s="6">
        <f>0-Table1[[#This Row],[Spalte16]]</f>
        <v>-5</v>
      </c>
      <c r="AJ205" s="1">
        <v>16</v>
      </c>
      <c r="AK205" s="6">
        <f>ABS(16-Table1[[#This Row],[Die U23 des FCSP landet in der Regionalliga Nord (18er Liga) auf Rang....?]])</f>
        <v>0</v>
      </c>
      <c r="AL205" s="6">
        <v>5</v>
      </c>
      <c r="AM20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21</v>
      </c>
      <c r="AP205"/>
    </row>
    <row r="206" spans="1:42" x14ac:dyDescent="0.25">
      <c r="A206">
        <v>204</v>
      </c>
      <c r="B206" t="s">
        <v>685</v>
      </c>
      <c r="C206" s="1">
        <v>14</v>
      </c>
      <c r="D206" s="6">
        <f>-18+Table1[[#This Row],[Auf welchem Platz landet der FC St. Pauli in der 1. Bundesliga 2025/26?]]</f>
        <v>-4</v>
      </c>
      <c r="E206" t="s">
        <v>14</v>
      </c>
      <c r="F206" s="5">
        <v>5</v>
      </c>
      <c r="G206" t="s">
        <v>56</v>
      </c>
      <c r="H206" t="s">
        <v>25</v>
      </c>
      <c r="I206" t="s">
        <v>16</v>
      </c>
      <c r="J206" t="s">
        <v>14</v>
      </c>
      <c r="K206">
        <f t="shared" si="36"/>
        <v>1</v>
      </c>
      <c r="L206">
        <f t="shared" si="37"/>
        <v>1</v>
      </c>
      <c r="M206">
        <f t="shared" si="38"/>
        <v>0</v>
      </c>
      <c r="N206">
        <f t="shared" si="39"/>
        <v>1</v>
      </c>
      <c r="O206" s="5">
        <f>SUM(Table1[[#This Row],[Spalte5]:[Spalte6]])*5</f>
        <v>15</v>
      </c>
      <c r="P206" t="s">
        <v>78</v>
      </c>
      <c r="Q206" t="s">
        <v>34</v>
      </c>
      <c r="R206" t="s">
        <v>23</v>
      </c>
      <c r="S206">
        <f t="shared" si="40"/>
        <v>0</v>
      </c>
      <c r="T206">
        <f t="shared" si="41"/>
        <v>1</v>
      </c>
      <c r="U206">
        <f t="shared" si="42"/>
        <v>0</v>
      </c>
      <c r="V206" s="5">
        <f>SUM(Table1[[#This Row],[Spalte94]:[Spalte92]])*5</f>
        <v>5</v>
      </c>
      <c r="W206" t="s">
        <v>23</v>
      </c>
      <c r="X206" s="5">
        <f t="shared" si="43"/>
        <v>0</v>
      </c>
      <c r="Y206" t="s">
        <v>18</v>
      </c>
      <c r="Z206" s="5">
        <f t="shared" si="44"/>
        <v>0</v>
      </c>
      <c r="AA206" t="s">
        <v>35</v>
      </c>
      <c r="AB206" s="5">
        <f t="shared" si="45"/>
        <v>0</v>
      </c>
      <c r="AC206" t="s">
        <v>20</v>
      </c>
      <c r="AD206" s="5">
        <f t="shared" si="46"/>
        <v>0</v>
      </c>
      <c r="AE206" t="s">
        <v>28</v>
      </c>
      <c r="AF206" s="5">
        <f t="shared" si="47"/>
        <v>0</v>
      </c>
      <c r="AG206" s="1">
        <v>8</v>
      </c>
      <c r="AH206" s="6">
        <f>ABS(8-Table1[[#This Row],[Die 1. Frauen des FCSP landet in der Regionalliga Nord (12er Liga) auf Rang...?]])</f>
        <v>0</v>
      </c>
      <c r="AI206" s="6">
        <v>5</v>
      </c>
      <c r="AJ206" s="1">
        <v>10</v>
      </c>
      <c r="AK206" s="6">
        <f>ABS(16-Table1[[#This Row],[Die U23 des FCSP landet in der Regionalliga Nord (18er Liga) auf Rang....?]])</f>
        <v>6</v>
      </c>
      <c r="AL206" s="6">
        <f>0-Table1[[#This Row],[Spalte17]]</f>
        <v>-6</v>
      </c>
      <c r="AM20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06"/>
    </row>
    <row r="207" spans="1:42" x14ac:dyDescent="0.25">
      <c r="A207">
        <v>205</v>
      </c>
      <c r="B207" t="s">
        <v>816</v>
      </c>
      <c r="C207" s="1">
        <v>14</v>
      </c>
      <c r="D207" s="6">
        <f>-18+Table1[[#This Row],[Auf welchem Platz landet der FC St. Pauli in der 1. Bundesliga 2025/26?]]</f>
        <v>-4</v>
      </c>
      <c r="E207" t="s">
        <v>14</v>
      </c>
      <c r="F207" s="5">
        <v>5</v>
      </c>
      <c r="G207" t="s">
        <v>14</v>
      </c>
      <c r="H207" t="s">
        <v>56</v>
      </c>
      <c r="I207" t="s">
        <v>25</v>
      </c>
      <c r="J207" t="s">
        <v>16</v>
      </c>
      <c r="K207">
        <f t="shared" si="36"/>
        <v>1</v>
      </c>
      <c r="L207">
        <f t="shared" si="37"/>
        <v>1</v>
      </c>
      <c r="M207">
        <f t="shared" si="38"/>
        <v>0</v>
      </c>
      <c r="N207">
        <f t="shared" si="39"/>
        <v>1</v>
      </c>
      <c r="O207" s="5">
        <f>SUM(Table1[[#This Row],[Spalte5]:[Spalte6]])*5</f>
        <v>15</v>
      </c>
      <c r="P207" t="s">
        <v>23</v>
      </c>
      <c r="Q207" t="s">
        <v>34</v>
      </c>
      <c r="R207" t="s">
        <v>78</v>
      </c>
      <c r="S207">
        <f t="shared" si="40"/>
        <v>0</v>
      </c>
      <c r="T207">
        <f t="shared" si="41"/>
        <v>1</v>
      </c>
      <c r="U207">
        <f t="shared" si="42"/>
        <v>0</v>
      </c>
      <c r="V207" s="5">
        <f>SUM(Table1[[#This Row],[Spalte94]:[Spalte92]])*5</f>
        <v>5</v>
      </c>
      <c r="W207" t="s">
        <v>34</v>
      </c>
      <c r="X207" s="5">
        <f t="shared" si="43"/>
        <v>0</v>
      </c>
      <c r="Y207" t="s">
        <v>46</v>
      </c>
      <c r="Z207" s="5">
        <f t="shared" si="44"/>
        <v>0</v>
      </c>
      <c r="AA207" t="s">
        <v>19</v>
      </c>
      <c r="AB207" s="5">
        <f t="shared" si="45"/>
        <v>0</v>
      </c>
      <c r="AC207" t="s">
        <v>20</v>
      </c>
      <c r="AD207" s="5">
        <f t="shared" si="46"/>
        <v>0</v>
      </c>
      <c r="AE207" t="s">
        <v>28</v>
      </c>
      <c r="AF207" s="5">
        <f t="shared" si="47"/>
        <v>0</v>
      </c>
      <c r="AG207" s="1">
        <v>8</v>
      </c>
      <c r="AH207" s="6">
        <f>ABS(8-Table1[[#This Row],[Die 1. Frauen des FCSP landet in der Regionalliga Nord (12er Liga) auf Rang...?]])</f>
        <v>0</v>
      </c>
      <c r="AI207" s="6">
        <v>5</v>
      </c>
      <c r="AJ207" s="1">
        <v>10</v>
      </c>
      <c r="AK207" s="6">
        <f>ABS(16-Table1[[#This Row],[Die U23 des FCSP landet in der Regionalliga Nord (18er Liga) auf Rang....?]])</f>
        <v>6</v>
      </c>
      <c r="AL207" s="6">
        <f>0-Table1[[#This Row],[Spalte17]]</f>
        <v>-6</v>
      </c>
      <c r="AM20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07"/>
    </row>
    <row r="208" spans="1:42" x14ac:dyDescent="0.25">
      <c r="A208">
        <v>206</v>
      </c>
      <c r="B208" t="s">
        <v>849</v>
      </c>
      <c r="C208" s="1">
        <v>12</v>
      </c>
      <c r="D208" s="6">
        <f>-18+Table1[[#This Row],[Auf welchem Platz landet der FC St. Pauli in der 1. Bundesliga 2025/26?]]</f>
        <v>-6</v>
      </c>
      <c r="E208" t="s">
        <v>14</v>
      </c>
      <c r="F208" s="5">
        <v>5</v>
      </c>
      <c r="G208" t="s">
        <v>14</v>
      </c>
      <c r="H208" t="s">
        <v>25</v>
      </c>
      <c r="I208" t="s">
        <v>16</v>
      </c>
      <c r="J208" t="s">
        <v>43</v>
      </c>
      <c r="K208">
        <f t="shared" si="36"/>
        <v>1</v>
      </c>
      <c r="L208">
        <f t="shared" si="37"/>
        <v>1</v>
      </c>
      <c r="M208">
        <f t="shared" si="38"/>
        <v>0</v>
      </c>
      <c r="N208">
        <f t="shared" si="39"/>
        <v>1</v>
      </c>
      <c r="O208" s="5">
        <f>SUM(Table1[[#This Row],[Spalte5]:[Spalte6]])*5</f>
        <v>15</v>
      </c>
      <c r="P208" t="s">
        <v>34</v>
      </c>
      <c r="Q208" t="s">
        <v>78</v>
      </c>
      <c r="R208" t="s">
        <v>15</v>
      </c>
      <c r="S208">
        <f t="shared" si="40"/>
        <v>0</v>
      </c>
      <c r="T208">
        <f t="shared" si="41"/>
        <v>1</v>
      </c>
      <c r="U208">
        <f t="shared" si="42"/>
        <v>0</v>
      </c>
      <c r="V208" s="5">
        <f>SUM(Table1[[#This Row],[Spalte94]:[Spalte92]])*5</f>
        <v>5</v>
      </c>
      <c r="W208" t="s">
        <v>50</v>
      </c>
      <c r="X208" s="5">
        <f t="shared" si="43"/>
        <v>0</v>
      </c>
      <c r="Y208" t="s">
        <v>48</v>
      </c>
      <c r="Z208" s="5">
        <f t="shared" si="44"/>
        <v>0</v>
      </c>
      <c r="AA208" t="s">
        <v>19</v>
      </c>
      <c r="AB208" s="5">
        <f t="shared" si="45"/>
        <v>0</v>
      </c>
      <c r="AC208" t="s">
        <v>27</v>
      </c>
      <c r="AD208" s="5">
        <f t="shared" si="46"/>
        <v>5</v>
      </c>
      <c r="AE208" t="s">
        <v>32</v>
      </c>
      <c r="AF208" s="5">
        <f t="shared" si="47"/>
        <v>0</v>
      </c>
      <c r="AG208" s="1">
        <v>5</v>
      </c>
      <c r="AH208" s="6">
        <f>ABS(8-Table1[[#This Row],[Die 1. Frauen des FCSP landet in der Regionalliga Nord (12er Liga) auf Rang...?]])</f>
        <v>3</v>
      </c>
      <c r="AI208" s="6">
        <f>0-Table1[[#This Row],[Spalte16]]</f>
        <v>-3</v>
      </c>
      <c r="AJ208" s="1">
        <v>15</v>
      </c>
      <c r="AK208" s="6">
        <f>ABS(16-Table1[[#This Row],[Die U23 des FCSP landet in der Regionalliga Nord (18er Liga) auf Rang....?]])</f>
        <v>1</v>
      </c>
      <c r="AL208" s="6">
        <f>0-Table1[[#This Row],[Spalte17]]</f>
        <v>-1</v>
      </c>
      <c r="AM20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08"/>
    </row>
    <row r="209" spans="1:42" x14ac:dyDescent="0.25">
      <c r="A209">
        <v>207</v>
      </c>
      <c r="B209" t="s">
        <v>247</v>
      </c>
      <c r="C209" s="1">
        <v>13</v>
      </c>
      <c r="D209" s="6">
        <f>-18+Table1[[#This Row],[Auf welchem Platz landet der FC St. Pauli in der 1. Bundesliga 2025/26?]]</f>
        <v>-5</v>
      </c>
      <c r="E209" t="s">
        <v>14</v>
      </c>
      <c r="F209" s="5">
        <v>5</v>
      </c>
      <c r="G209" t="s">
        <v>14</v>
      </c>
      <c r="H209" t="s">
        <v>43</v>
      </c>
      <c r="I209" t="s">
        <v>25</v>
      </c>
      <c r="J209" t="s">
        <v>16</v>
      </c>
      <c r="K209">
        <f t="shared" si="36"/>
        <v>1</v>
      </c>
      <c r="L209">
        <f t="shared" si="37"/>
        <v>1</v>
      </c>
      <c r="M209">
        <f t="shared" si="38"/>
        <v>0</v>
      </c>
      <c r="N209">
        <f t="shared" si="39"/>
        <v>1</v>
      </c>
      <c r="O209" s="5">
        <f>SUM(Table1[[#This Row],[Spalte5]:[Spalte6]])*5</f>
        <v>15</v>
      </c>
      <c r="P209" t="s">
        <v>78</v>
      </c>
      <c r="Q209" t="s">
        <v>23</v>
      </c>
      <c r="R209" t="s">
        <v>34</v>
      </c>
      <c r="S209">
        <f t="shared" si="40"/>
        <v>0</v>
      </c>
      <c r="T209">
        <f t="shared" si="41"/>
        <v>1</v>
      </c>
      <c r="U209">
        <f t="shared" si="42"/>
        <v>0</v>
      </c>
      <c r="V209" s="5">
        <f>SUM(Table1[[#This Row],[Spalte94]:[Spalte92]])*5</f>
        <v>5</v>
      </c>
      <c r="W209" t="s">
        <v>41</v>
      </c>
      <c r="X209" s="5">
        <f t="shared" si="43"/>
        <v>0</v>
      </c>
      <c r="Y209" t="s">
        <v>52</v>
      </c>
      <c r="Z209" s="5">
        <f t="shared" si="44"/>
        <v>0</v>
      </c>
      <c r="AA209" t="s">
        <v>19</v>
      </c>
      <c r="AB209" s="5">
        <f t="shared" si="45"/>
        <v>0</v>
      </c>
      <c r="AC209" t="s">
        <v>27</v>
      </c>
      <c r="AD209" s="5">
        <f t="shared" si="46"/>
        <v>5</v>
      </c>
      <c r="AE209" t="s">
        <v>28</v>
      </c>
      <c r="AF209" s="5">
        <f t="shared" si="47"/>
        <v>0</v>
      </c>
      <c r="AG209" s="1">
        <v>7</v>
      </c>
      <c r="AH209" s="6">
        <f>ABS(8-Table1[[#This Row],[Die 1. Frauen des FCSP landet in der Regionalliga Nord (12er Liga) auf Rang...?]])</f>
        <v>1</v>
      </c>
      <c r="AI209" s="6">
        <f>0-Table1[[#This Row],[Spalte16]]</f>
        <v>-1</v>
      </c>
      <c r="AJ209" s="1">
        <v>12</v>
      </c>
      <c r="AK209" s="6">
        <f>ABS(16-Table1[[#This Row],[Die U23 des FCSP landet in der Regionalliga Nord (18er Liga) auf Rang....?]])</f>
        <v>4</v>
      </c>
      <c r="AL209" s="6">
        <f>0-Table1[[#This Row],[Spalte17]]</f>
        <v>-4</v>
      </c>
      <c r="AM20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09"/>
    </row>
    <row r="210" spans="1:42" x14ac:dyDescent="0.25">
      <c r="A210">
        <v>208</v>
      </c>
      <c r="B210" t="s">
        <v>57</v>
      </c>
      <c r="C210" s="1">
        <v>15</v>
      </c>
      <c r="D210" s="6">
        <f>-18+Table1[[#This Row],[Auf welchem Platz landet der FC St. Pauli in der 1. Bundesliga 2025/26?]]</f>
        <v>-3</v>
      </c>
      <c r="E210" t="s">
        <v>14</v>
      </c>
      <c r="F210" s="5">
        <v>5</v>
      </c>
      <c r="G210" t="s">
        <v>14</v>
      </c>
      <c r="H210" t="s">
        <v>25</v>
      </c>
      <c r="I210" t="s">
        <v>17</v>
      </c>
      <c r="J210" t="s">
        <v>56</v>
      </c>
      <c r="K210">
        <f t="shared" si="36"/>
        <v>1</v>
      </c>
      <c r="L210">
        <f t="shared" si="37"/>
        <v>1</v>
      </c>
      <c r="M210">
        <f t="shared" si="38"/>
        <v>1</v>
      </c>
      <c r="N210">
        <f t="shared" si="39"/>
        <v>0</v>
      </c>
      <c r="O210" s="5">
        <f>SUM(Table1[[#This Row],[Spalte5]:[Spalte6]])*5</f>
        <v>15</v>
      </c>
      <c r="P210" t="s">
        <v>23</v>
      </c>
      <c r="Q210" t="s">
        <v>78</v>
      </c>
      <c r="R210" t="s">
        <v>50</v>
      </c>
      <c r="S210">
        <f t="shared" si="40"/>
        <v>1</v>
      </c>
      <c r="T210">
        <f t="shared" si="41"/>
        <v>1</v>
      </c>
      <c r="U210">
        <f t="shared" si="42"/>
        <v>0</v>
      </c>
      <c r="V210" s="5">
        <f>SUM(Table1[[#This Row],[Spalte94]:[Spalte92]])*5</f>
        <v>10</v>
      </c>
      <c r="W210" t="s">
        <v>58</v>
      </c>
      <c r="X210" s="5">
        <f t="shared" si="43"/>
        <v>0</v>
      </c>
      <c r="Y210" t="s">
        <v>18</v>
      </c>
      <c r="Z210" s="5">
        <f t="shared" si="44"/>
        <v>0</v>
      </c>
      <c r="AA210" t="s">
        <v>19</v>
      </c>
      <c r="AB210" s="5">
        <f t="shared" si="45"/>
        <v>0</v>
      </c>
      <c r="AC210" t="s">
        <v>27</v>
      </c>
      <c r="AD210" s="5">
        <f t="shared" si="46"/>
        <v>5</v>
      </c>
      <c r="AE210" t="s">
        <v>28</v>
      </c>
      <c r="AF210" s="5">
        <f t="shared" si="47"/>
        <v>0</v>
      </c>
      <c r="AG210" s="1">
        <v>7</v>
      </c>
      <c r="AH210" s="6">
        <f>ABS(8-Table1[[#This Row],[Die 1. Frauen des FCSP landet in der Regionalliga Nord (12er Liga) auf Rang...?]])</f>
        <v>1</v>
      </c>
      <c r="AI210" s="6">
        <f>0-Table1[[#This Row],[Spalte16]]</f>
        <v>-1</v>
      </c>
      <c r="AJ210" s="1">
        <v>5</v>
      </c>
      <c r="AK210" s="6">
        <f>ABS(16-Table1[[#This Row],[Die U23 des FCSP landet in der Regionalliga Nord (18er Liga) auf Rang....?]])</f>
        <v>11</v>
      </c>
      <c r="AL210" s="6">
        <f>0-Table1[[#This Row],[Spalte17]]</f>
        <v>-11</v>
      </c>
      <c r="AM21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10"/>
    </row>
    <row r="211" spans="1:42" x14ac:dyDescent="0.25">
      <c r="A211">
        <v>209</v>
      </c>
      <c r="B211" t="s">
        <v>503</v>
      </c>
      <c r="C211" s="1">
        <v>13</v>
      </c>
      <c r="D211" s="6">
        <f>-18+Table1[[#This Row],[Auf welchem Platz landet der FC St. Pauli in der 1. Bundesliga 2025/26?]]</f>
        <v>-5</v>
      </c>
      <c r="E211" t="s">
        <v>14</v>
      </c>
      <c r="F211" s="5">
        <v>5</v>
      </c>
      <c r="G211" t="s">
        <v>14</v>
      </c>
      <c r="H211" t="s">
        <v>56</v>
      </c>
      <c r="I211" t="s">
        <v>25</v>
      </c>
      <c r="J211" t="s">
        <v>17</v>
      </c>
      <c r="K211">
        <f t="shared" si="36"/>
        <v>1</v>
      </c>
      <c r="L211">
        <f t="shared" si="37"/>
        <v>1</v>
      </c>
      <c r="M211">
        <f t="shared" si="38"/>
        <v>1</v>
      </c>
      <c r="N211">
        <f t="shared" si="39"/>
        <v>0</v>
      </c>
      <c r="O211" s="5">
        <f>SUM(Table1[[#This Row],[Spalte5]:[Spalte6]])*5</f>
        <v>15</v>
      </c>
      <c r="P211" t="s">
        <v>41</v>
      </c>
      <c r="Q211" t="s">
        <v>78</v>
      </c>
      <c r="R211" t="s">
        <v>23</v>
      </c>
      <c r="S211">
        <f t="shared" si="40"/>
        <v>0</v>
      </c>
      <c r="T211">
        <f t="shared" si="41"/>
        <v>1</v>
      </c>
      <c r="U211">
        <f t="shared" si="42"/>
        <v>0</v>
      </c>
      <c r="V211" s="5">
        <f>SUM(Table1[[#This Row],[Spalte94]:[Spalte92]])*5</f>
        <v>5</v>
      </c>
      <c r="W211" t="s">
        <v>23</v>
      </c>
      <c r="X211" s="5">
        <f t="shared" si="43"/>
        <v>0</v>
      </c>
      <c r="Y211" t="s">
        <v>18</v>
      </c>
      <c r="Z211" s="5">
        <f t="shared" si="44"/>
        <v>0</v>
      </c>
      <c r="AA211" t="s">
        <v>19</v>
      </c>
      <c r="AB211" s="5">
        <f t="shared" si="45"/>
        <v>0</v>
      </c>
      <c r="AC211" t="s">
        <v>27</v>
      </c>
      <c r="AD211" s="5">
        <f t="shared" si="46"/>
        <v>5</v>
      </c>
      <c r="AE211" t="s">
        <v>28</v>
      </c>
      <c r="AF211" s="5">
        <f t="shared" si="47"/>
        <v>0</v>
      </c>
      <c r="AG211" s="1">
        <v>7</v>
      </c>
      <c r="AH211" s="6">
        <f>ABS(8-Table1[[#This Row],[Die 1. Frauen des FCSP landet in der Regionalliga Nord (12er Liga) auf Rang...?]])</f>
        <v>1</v>
      </c>
      <c r="AI211" s="6">
        <f>0-Table1[[#This Row],[Spalte16]]</f>
        <v>-1</v>
      </c>
      <c r="AJ211" s="1">
        <v>12</v>
      </c>
      <c r="AK211" s="6">
        <f>ABS(16-Table1[[#This Row],[Die U23 des FCSP landet in der Regionalliga Nord (18er Liga) auf Rang....?]])</f>
        <v>4</v>
      </c>
      <c r="AL211" s="6">
        <f>0-Table1[[#This Row],[Spalte17]]</f>
        <v>-4</v>
      </c>
      <c r="AM21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11"/>
    </row>
    <row r="212" spans="1:42" x14ac:dyDescent="0.25">
      <c r="A212">
        <v>210</v>
      </c>
      <c r="B212" t="s">
        <v>854</v>
      </c>
      <c r="C212" s="1">
        <v>14</v>
      </c>
      <c r="D212" s="6">
        <f>-18+Table1[[#This Row],[Auf welchem Platz landet der FC St. Pauli in der 1. Bundesliga 2025/26?]]</f>
        <v>-4</v>
      </c>
      <c r="E212" t="s">
        <v>14</v>
      </c>
      <c r="F212" s="5">
        <v>5</v>
      </c>
      <c r="G212" t="s">
        <v>25</v>
      </c>
      <c r="H212" t="s">
        <v>14</v>
      </c>
      <c r="I212" t="s">
        <v>56</v>
      </c>
      <c r="J212" t="s">
        <v>16</v>
      </c>
      <c r="K212">
        <f t="shared" si="36"/>
        <v>1</v>
      </c>
      <c r="L212">
        <f t="shared" si="37"/>
        <v>1</v>
      </c>
      <c r="M212">
        <f t="shared" si="38"/>
        <v>0</v>
      </c>
      <c r="N212">
        <f t="shared" si="39"/>
        <v>1</v>
      </c>
      <c r="O212" s="5">
        <f>SUM(Table1[[#This Row],[Spalte5]:[Spalte6]])*5</f>
        <v>15</v>
      </c>
      <c r="P212" t="s">
        <v>78</v>
      </c>
      <c r="Q212" t="s">
        <v>23</v>
      </c>
      <c r="R212" t="s">
        <v>34</v>
      </c>
      <c r="S212">
        <f t="shared" si="40"/>
        <v>0</v>
      </c>
      <c r="T212">
        <f t="shared" si="41"/>
        <v>1</v>
      </c>
      <c r="U212">
        <f t="shared" si="42"/>
        <v>0</v>
      </c>
      <c r="V212" s="5">
        <f>SUM(Table1[[#This Row],[Spalte94]:[Spalte92]])*5</f>
        <v>5</v>
      </c>
      <c r="W212" t="s">
        <v>23</v>
      </c>
      <c r="X212" s="5">
        <f t="shared" si="43"/>
        <v>0</v>
      </c>
      <c r="Y212" t="s">
        <v>18</v>
      </c>
      <c r="Z212" s="5">
        <f t="shared" si="44"/>
        <v>0</v>
      </c>
      <c r="AA212" t="s">
        <v>19</v>
      </c>
      <c r="AB212" s="5">
        <f t="shared" si="45"/>
        <v>0</v>
      </c>
      <c r="AC212" t="s">
        <v>27</v>
      </c>
      <c r="AD212" s="5">
        <f t="shared" si="46"/>
        <v>5</v>
      </c>
      <c r="AE212" t="s">
        <v>28</v>
      </c>
      <c r="AF212" s="5">
        <f t="shared" si="47"/>
        <v>0</v>
      </c>
      <c r="AG212" s="1">
        <v>4</v>
      </c>
      <c r="AH212" s="6">
        <f>ABS(8-Table1[[#This Row],[Die 1. Frauen des FCSP landet in der Regionalliga Nord (12er Liga) auf Rang...?]])</f>
        <v>4</v>
      </c>
      <c r="AI212" s="6">
        <f>0-Table1[[#This Row],[Spalte16]]</f>
        <v>-4</v>
      </c>
      <c r="AJ212" s="1">
        <v>14</v>
      </c>
      <c r="AK212" s="6">
        <f>ABS(16-Table1[[#This Row],[Die U23 des FCSP landet in der Regionalliga Nord (18er Liga) auf Rang....?]])</f>
        <v>2</v>
      </c>
      <c r="AL212" s="6">
        <f>0-Table1[[#This Row],[Spalte17]]</f>
        <v>-2</v>
      </c>
      <c r="AM21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12"/>
    </row>
    <row r="213" spans="1:42" x14ac:dyDescent="0.25">
      <c r="A213">
        <v>211</v>
      </c>
      <c r="B213" t="s">
        <v>210</v>
      </c>
      <c r="C213" s="1">
        <v>13</v>
      </c>
      <c r="D213" s="6">
        <f>-18+Table1[[#This Row],[Auf welchem Platz landet der FC St. Pauli in der 1. Bundesliga 2025/26?]]</f>
        <v>-5</v>
      </c>
      <c r="E213" t="s">
        <v>14</v>
      </c>
      <c r="F213" s="5">
        <v>5</v>
      </c>
      <c r="G213" t="s">
        <v>14</v>
      </c>
      <c r="H213" t="s">
        <v>56</v>
      </c>
      <c r="I213" t="s">
        <v>17</v>
      </c>
      <c r="J213" t="s">
        <v>16</v>
      </c>
      <c r="K213">
        <f t="shared" si="36"/>
        <v>1</v>
      </c>
      <c r="L213">
        <f t="shared" si="37"/>
        <v>0</v>
      </c>
      <c r="M213">
        <f t="shared" si="38"/>
        <v>1</v>
      </c>
      <c r="N213">
        <f t="shared" si="39"/>
        <v>1</v>
      </c>
      <c r="O213" s="5">
        <f>SUM(Table1[[#This Row],[Spalte5]:[Spalte6]])*5</f>
        <v>15</v>
      </c>
      <c r="P213" t="s">
        <v>34</v>
      </c>
      <c r="Q213" t="s">
        <v>15</v>
      </c>
      <c r="R213" t="s">
        <v>78</v>
      </c>
      <c r="S213">
        <f t="shared" si="40"/>
        <v>0</v>
      </c>
      <c r="T213">
        <f t="shared" si="41"/>
        <v>1</v>
      </c>
      <c r="U213">
        <f t="shared" si="42"/>
        <v>0</v>
      </c>
      <c r="V213" s="5">
        <f>SUM(Table1[[#This Row],[Spalte94]:[Spalte92]])*5</f>
        <v>5</v>
      </c>
      <c r="W213" t="s">
        <v>34</v>
      </c>
      <c r="X213" s="5">
        <f t="shared" si="43"/>
        <v>0</v>
      </c>
      <c r="Y213" t="s">
        <v>18</v>
      </c>
      <c r="Z213" s="5">
        <f t="shared" si="44"/>
        <v>0</v>
      </c>
      <c r="AA213" t="s">
        <v>19</v>
      </c>
      <c r="AB213" s="5">
        <f t="shared" si="45"/>
        <v>0</v>
      </c>
      <c r="AC213" t="s">
        <v>20</v>
      </c>
      <c r="AD213" s="5">
        <f t="shared" si="46"/>
        <v>0</v>
      </c>
      <c r="AE213" t="s">
        <v>37</v>
      </c>
      <c r="AF213" s="5">
        <f t="shared" si="47"/>
        <v>0</v>
      </c>
      <c r="AG213" s="1">
        <v>3</v>
      </c>
      <c r="AH213" s="6">
        <f>ABS(8-Table1[[#This Row],[Die 1. Frauen des FCSP landet in der Regionalliga Nord (12er Liga) auf Rang...?]])</f>
        <v>5</v>
      </c>
      <c r="AI213" s="6">
        <f>0-Table1[[#This Row],[Spalte16]]</f>
        <v>-5</v>
      </c>
      <c r="AJ213" s="1">
        <v>16</v>
      </c>
      <c r="AK213" s="6">
        <f>ABS(16-Table1[[#This Row],[Die U23 des FCSP landet in der Regionalliga Nord (18er Liga) auf Rang....?]])</f>
        <v>0</v>
      </c>
      <c r="AL213" s="6">
        <v>5</v>
      </c>
      <c r="AM21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13"/>
    </row>
    <row r="214" spans="1:42" x14ac:dyDescent="0.25">
      <c r="A214">
        <v>212</v>
      </c>
      <c r="B214" t="s">
        <v>635</v>
      </c>
      <c r="C214" s="1">
        <v>16</v>
      </c>
      <c r="D214" s="6">
        <f>-18+Table1[[#This Row],[Auf welchem Platz landet der FC St. Pauli in der 1. Bundesliga 2025/26?]]</f>
        <v>-2</v>
      </c>
      <c r="E214" t="s">
        <v>14</v>
      </c>
      <c r="F214" s="5">
        <v>5</v>
      </c>
      <c r="G214" t="s">
        <v>14</v>
      </c>
      <c r="H214" t="s">
        <v>54</v>
      </c>
      <c r="I214" t="s">
        <v>17</v>
      </c>
      <c r="J214" t="s">
        <v>56</v>
      </c>
      <c r="K214">
        <f t="shared" si="36"/>
        <v>1</v>
      </c>
      <c r="L214">
        <f t="shared" si="37"/>
        <v>0</v>
      </c>
      <c r="M214">
        <f t="shared" si="38"/>
        <v>1</v>
      </c>
      <c r="N214">
        <f t="shared" si="39"/>
        <v>0</v>
      </c>
      <c r="O214" s="5">
        <f>SUM(Table1[[#This Row],[Spalte5]:[Spalte6]])*5</f>
        <v>10</v>
      </c>
      <c r="P214" t="s">
        <v>238</v>
      </c>
      <c r="Q214" t="s">
        <v>34</v>
      </c>
      <c r="R214" t="s">
        <v>78</v>
      </c>
      <c r="S214">
        <f t="shared" si="40"/>
        <v>0</v>
      </c>
      <c r="T214">
        <f t="shared" si="41"/>
        <v>1</v>
      </c>
      <c r="U214">
        <f t="shared" si="42"/>
        <v>1</v>
      </c>
      <c r="V214" s="5">
        <f>SUM(Table1[[#This Row],[Spalte94]:[Spalte92]])*5</f>
        <v>10</v>
      </c>
      <c r="W214" t="s">
        <v>15</v>
      </c>
      <c r="X214" s="5">
        <f t="shared" si="43"/>
        <v>0</v>
      </c>
      <c r="Y214" t="s">
        <v>18</v>
      </c>
      <c r="Z214" s="5">
        <f t="shared" si="44"/>
        <v>0</v>
      </c>
      <c r="AA214" t="s">
        <v>35</v>
      </c>
      <c r="AB214" s="5">
        <f t="shared" si="45"/>
        <v>0</v>
      </c>
      <c r="AC214" t="s">
        <v>27</v>
      </c>
      <c r="AD214" s="5">
        <f t="shared" si="46"/>
        <v>5</v>
      </c>
      <c r="AE214" t="s">
        <v>37</v>
      </c>
      <c r="AF214" s="5">
        <f t="shared" si="47"/>
        <v>0</v>
      </c>
      <c r="AG214" s="1">
        <v>5</v>
      </c>
      <c r="AH214" s="6">
        <f>ABS(8-Table1[[#This Row],[Die 1. Frauen des FCSP landet in der Regionalliga Nord (12er Liga) auf Rang...?]])</f>
        <v>3</v>
      </c>
      <c r="AI214" s="6">
        <f>0-Table1[[#This Row],[Spalte16]]</f>
        <v>-3</v>
      </c>
      <c r="AJ214" s="1">
        <v>11</v>
      </c>
      <c r="AK214" s="6">
        <f>ABS(16-Table1[[#This Row],[Die U23 des FCSP landet in der Regionalliga Nord (18er Liga) auf Rang....?]])</f>
        <v>5</v>
      </c>
      <c r="AL214" s="6">
        <f>0-Table1[[#This Row],[Spalte17]]</f>
        <v>-5</v>
      </c>
      <c r="AM21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14"/>
    </row>
    <row r="215" spans="1:42" x14ac:dyDescent="0.25">
      <c r="A215">
        <v>213</v>
      </c>
      <c r="B215" t="s">
        <v>117</v>
      </c>
      <c r="C215" s="1">
        <v>13</v>
      </c>
      <c r="D215" s="6">
        <f>-18+Table1[[#This Row],[Auf welchem Platz landet der FC St. Pauli in der 1. Bundesliga 2025/26?]]</f>
        <v>-5</v>
      </c>
      <c r="E215" t="s">
        <v>14</v>
      </c>
      <c r="F215" s="5">
        <v>5</v>
      </c>
      <c r="G215" t="s">
        <v>14</v>
      </c>
      <c r="H215" t="s">
        <v>56</v>
      </c>
      <c r="I215" t="s">
        <v>25</v>
      </c>
      <c r="J215" t="s">
        <v>16</v>
      </c>
      <c r="K215">
        <f t="shared" si="36"/>
        <v>1</v>
      </c>
      <c r="L215">
        <f t="shared" si="37"/>
        <v>1</v>
      </c>
      <c r="M215">
        <f t="shared" si="38"/>
        <v>0</v>
      </c>
      <c r="N215">
        <f t="shared" si="39"/>
        <v>1</v>
      </c>
      <c r="O215" s="5">
        <f>SUM(Table1[[#This Row],[Spalte5]:[Spalte6]])*5</f>
        <v>15</v>
      </c>
      <c r="P215" t="s">
        <v>78</v>
      </c>
      <c r="Q215" t="s">
        <v>23</v>
      </c>
      <c r="R215" t="s">
        <v>15</v>
      </c>
      <c r="S215">
        <f t="shared" si="40"/>
        <v>0</v>
      </c>
      <c r="T215">
        <f t="shared" si="41"/>
        <v>1</v>
      </c>
      <c r="U215">
        <f t="shared" si="42"/>
        <v>0</v>
      </c>
      <c r="V215" s="5">
        <f>SUM(Table1[[#This Row],[Spalte94]:[Spalte92]])*5</f>
        <v>5</v>
      </c>
      <c r="W215" t="s">
        <v>50</v>
      </c>
      <c r="X215" s="5">
        <f t="shared" si="43"/>
        <v>0</v>
      </c>
      <c r="Y215" t="s">
        <v>18</v>
      </c>
      <c r="Z215" s="5">
        <f t="shared" si="44"/>
        <v>0</v>
      </c>
      <c r="AA215" t="s">
        <v>19</v>
      </c>
      <c r="AB215" s="5">
        <f t="shared" si="45"/>
        <v>0</v>
      </c>
      <c r="AC215" t="s">
        <v>27</v>
      </c>
      <c r="AD215" s="5">
        <f t="shared" si="46"/>
        <v>5</v>
      </c>
      <c r="AE215" t="s">
        <v>32</v>
      </c>
      <c r="AF215" s="5">
        <f t="shared" si="47"/>
        <v>0</v>
      </c>
      <c r="AG215" s="1">
        <v>5</v>
      </c>
      <c r="AH215" s="6">
        <f>ABS(8-Table1[[#This Row],[Die 1. Frauen des FCSP landet in der Regionalliga Nord (12er Liga) auf Rang...?]])</f>
        <v>3</v>
      </c>
      <c r="AI215" s="6">
        <f>0-Table1[[#This Row],[Spalte16]]</f>
        <v>-3</v>
      </c>
      <c r="AJ215" s="1">
        <v>14</v>
      </c>
      <c r="AK215" s="6">
        <f>ABS(16-Table1[[#This Row],[Die U23 des FCSP landet in der Regionalliga Nord (18er Liga) auf Rang....?]])</f>
        <v>2</v>
      </c>
      <c r="AL215" s="6">
        <f>0-Table1[[#This Row],[Spalte17]]</f>
        <v>-2</v>
      </c>
      <c r="AM21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15"/>
    </row>
    <row r="216" spans="1:42" x14ac:dyDescent="0.25">
      <c r="A216">
        <v>214</v>
      </c>
      <c r="B216" t="s">
        <v>109</v>
      </c>
      <c r="C216" s="1">
        <v>14</v>
      </c>
      <c r="D216" s="6">
        <f>-18+Table1[[#This Row],[Auf welchem Platz landet der FC St. Pauli in der 1. Bundesliga 2025/26?]]</f>
        <v>-4</v>
      </c>
      <c r="E216" t="s">
        <v>14</v>
      </c>
      <c r="F216" s="5">
        <v>5</v>
      </c>
      <c r="G216" t="s">
        <v>25</v>
      </c>
      <c r="H216" t="s">
        <v>14</v>
      </c>
      <c r="I216" t="s">
        <v>43</v>
      </c>
      <c r="J216" t="s">
        <v>56</v>
      </c>
      <c r="K216">
        <f t="shared" si="36"/>
        <v>1</v>
      </c>
      <c r="L216">
        <f t="shared" si="37"/>
        <v>1</v>
      </c>
      <c r="M216">
        <f t="shared" si="38"/>
        <v>0</v>
      </c>
      <c r="N216">
        <f t="shared" si="39"/>
        <v>0</v>
      </c>
      <c r="O216" s="5">
        <f>SUM(Table1[[#This Row],[Spalte5]:[Spalte6]])*5</f>
        <v>10</v>
      </c>
      <c r="P216" t="s">
        <v>23</v>
      </c>
      <c r="Q216" t="s">
        <v>78</v>
      </c>
      <c r="R216" t="s">
        <v>34</v>
      </c>
      <c r="S216">
        <f t="shared" si="40"/>
        <v>0</v>
      </c>
      <c r="T216">
        <f t="shared" si="41"/>
        <v>1</v>
      </c>
      <c r="U216">
        <f t="shared" si="42"/>
        <v>0</v>
      </c>
      <c r="V216" s="5">
        <f>SUM(Table1[[#This Row],[Spalte94]:[Spalte92]])*5</f>
        <v>5</v>
      </c>
      <c r="W216" t="s">
        <v>23</v>
      </c>
      <c r="X216" s="5">
        <f t="shared" si="43"/>
        <v>0</v>
      </c>
      <c r="Y216" t="s">
        <v>18</v>
      </c>
      <c r="Z216" s="5">
        <f t="shared" si="44"/>
        <v>0</v>
      </c>
      <c r="AA216" t="s">
        <v>35</v>
      </c>
      <c r="AB216" s="5">
        <f t="shared" si="45"/>
        <v>0</v>
      </c>
      <c r="AC216" t="s">
        <v>20</v>
      </c>
      <c r="AD216" s="5">
        <f t="shared" si="46"/>
        <v>0</v>
      </c>
      <c r="AE216" t="s">
        <v>32</v>
      </c>
      <c r="AF216" s="5">
        <f t="shared" si="47"/>
        <v>0</v>
      </c>
      <c r="AG216" s="1">
        <v>9</v>
      </c>
      <c r="AH216" s="6">
        <f>ABS(8-Table1[[#This Row],[Die 1. Frauen des FCSP landet in der Regionalliga Nord (12er Liga) auf Rang...?]])</f>
        <v>1</v>
      </c>
      <c r="AI216" s="6">
        <f>0-Table1[[#This Row],[Spalte16]]</f>
        <v>-1</v>
      </c>
      <c r="AJ216" s="1">
        <v>16</v>
      </c>
      <c r="AK216" s="6">
        <f>ABS(16-Table1[[#This Row],[Die U23 des FCSP landet in der Regionalliga Nord (18er Liga) auf Rang....?]])</f>
        <v>0</v>
      </c>
      <c r="AL216" s="6">
        <v>5</v>
      </c>
      <c r="AM21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16"/>
    </row>
    <row r="217" spans="1:42" x14ac:dyDescent="0.25">
      <c r="A217">
        <v>215</v>
      </c>
      <c r="B217" t="s">
        <v>655</v>
      </c>
      <c r="C217" s="1">
        <v>15</v>
      </c>
      <c r="D217" s="6">
        <f>-18+Table1[[#This Row],[Auf welchem Platz landet der FC St. Pauli in der 1. Bundesliga 2025/26?]]</f>
        <v>-3</v>
      </c>
      <c r="E217" t="s">
        <v>14</v>
      </c>
      <c r="F217" s="5">
        <v>5</v>
      </c>
      <c r="G217" t="s">
        <v>14</v>
      </c>
      <c r="H217" t="s">
        <v>54</v>
      </c>
      <c r="I217" t="s">
        <v>25</v>
      </c>
      <c r="J217" t="s">
        <v>17</v>
      </c>
      <c r="K217">
        <f t="shared" si="36"/>
        <v>1</v>
      </c>
      <c r="L217">
        <f t="shared" si="37"/>
        <v>1</v>
      </c>
      <c r="M217">
        <f t="shared" si="38"/>
        <v>1</v>
      </c>
      <c r="N217">
        <f t="shared" si="39"/>
        <v>0</v>
      </c>
      <c r="O217" s="5">
        <f>SUM(Table1[[#This Row],[Spalte5]:[Spalte6]])*5</f>
        <v>15</v>
      </c>
      <c r="P217" t="s">
        <v>34</v>
      </c>
      <c r="Q217" t="s">
        <v>78</v>
      </c>
      <c r="R217" t="s">
        <v>15</v>
      </c>
      <c r="S217">
        <f t="shared" si="40"/>
        <v>0</v>
      </c>
      <c r="T217">
        <f t="shared" si="41"/>
        <v>1</v>
      </c>
      <c r="U217">
        <f t="shared" si="42"/>
        <v>0</v>
      </c>
      <c r="V217" s="5">
        <f>SUM(Table1[[#This Row],[Spalte94]:[Spalte92]])*5</f>
        <v>5</v>
      </c>
      <c r="W217" t="s">
        <v>15</v>
      </c>
      <c r="X217" s="5">
        <f t="shared" si="43"/>
        <v>0</v>
      </c>
      <c r="Y217" t="s">
        <v>18</v>
      </c>
      <c r="Z217" s="5">
        <f t="shared" si="44"/>
        <v>0</v>
      </c>
      <c r="AA217" t="s">
        <v>19</v>
      </c>
      <c r="AB217" s="5">
        <f t="shared" si="45"/>
        <v>0</v>
      </c>
      <c r="AC217" t="s">
        <v>27</v>
      </c>
      <c r="AD217" s="5">
        <f t="shared" si="46"/>
        <v>5</v>
      </c>
      <c r="AE217" t="s">
        <v>32</v>
      </c>
      <c r="AF217" s="5">
        <f t="shared" si="47"/>
        <v>0</v>
      </c>
      <c r="AG217" s="1">
        <v>4</v>
      </c>
      <c r="AH217" s="6">
        <f>ABS(8-Table1[[#This Row],[Die 1. Frauen des FCSP landet in der Regionalliga Nord (12er Liga) auf Rang...?]])</f>
        <v>4</v>
      </c>
      <c r="AI217" s="6">
        <f>0-Table1[[#This Row],[Spalte16]]</f>
        <v>-4</v>
      </c>
      <c r="AJ217" s="1">
        <v>13</v>
      </c>
      <c r="AK217" s="6">
        <f>ABS(16-Table1[[#This Row],[Die U23 des FCSP landet in der Regionalliga Nord (18er Liga) auf Rang....?]])</f>
        <v>3</v>
      </c>
      <c r="AL217" s="6">
        <f>0-Table1[[#This Row],[Spalte17]]</f>
        <v>-3</v>
      </c>
      <c r="AM21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17"/>
    </row>
    <row r="218" spans="1:42" x14ac:dyDescent="0.25">
      <c r="A218">
        <v>216</v>
      </c>
      <c r="B218" t="s">
        <v>769</v>
      </c>
      <c r="C218" s="1">
        <v>15</v>
      </c>
      <c r="D218" s="6">
        <f>-18+Table1[[#This Row],[Auf welchem Platz landet der FC St. Pauli in der 1. Bundesliga 2025/26?]]</f>
        <v>-3</v>
      </c>
      <c r="E218" t="s">
        <v>14</v>
      </c>
      <c r="F218" s="5">
        <v>5</v>
      </c>
      <c r="G218" t="s">
        <v>14</v>
      </c>
      <c r="H218" t="s">
        <v>56</v>
      </c>
      <c r="I218" t="s">
        <v>17</v>
      </c>
      <c r="J218" t="s">
        <v>16</v>
      </c>
      <c r="K218">
        <f t="shared" si="36"/>
        <v>1</v>
      </c>
      <c r="L218">
        <f t="shared" si="37"/>
        <v>0</v>
      </c>
      <c r="M218">
        <f t="shared" si="38"/>
        <v>1</v>
      </c>
      <c r="N218">
        <f t="shared" si="39"/>
        <v>1</v>
      </c>
      <c r="O218" s="5">
        <f>SUM(Table1[[#This Row],[Spalte5]:[Spalte6]])*5</f>
        <v>15</v>
      </c>
      <c r="P218" t="s">
        <v>78</v>
      </c>
      <c r="Q218" t="s">
        <v>34</v>
      </c>
      <c r="R218" t="s">
        <v>15</v>
      </c>
      <c r="S218">
        <f t="shared" si="40"/>
        <v>0</v>
      </c>
      <c r="T218">
        <f t="shared" si="41"/>
        <v>1</v>
      </c>
      <c r="U218">
        <f t="shared" si="42"/>
        <v>0</v>
      </c>
      <c r="V218" s="5">
        <f>SUM(Table1[[#This Row],[Spalte94]:[Spalte92]])*5</f>
        <v>5</v>
      </c>
      <c r="W218" t="s">
        <v>34</v>
      </c>
      <c r="X218" s="5">
        <f t="shared" si="43"/>
        <v>0</v>
      </c>
      <c r="Y218" t="s">
        <v>46</v>
      </c>
      <c r="Z218" s="5">
        <f t="shared" si="44"/>
        <v>0</v>
      </c>
      <c r="AA218" t="s">
        <v>19</v>
      </c>
      <c r="AB218" s="5">
        <f t="shared" si="45"/>
        <v>0</v>
      </c>
      <c r="AC218" t="s">
        <v>27</v>
      </c>
      <c r="AD218" s="5">
        <f t="shared" si="46"/>
        <v>5</v>
      </c>
      <c r="AE218" t="s">
        <v>37</v>
      </c>
      <c r="AF218" s="5">
        <f t="shared" si="47"/>
        <v>0</v>
      </c>
      <c r="AG218" s="1">
        <v>6</v>
      </c>
      <c r="AH218" s="6">
        <f>ABS(8-Table1[[#This Row],[Die 1. Frauen des FCSP landet in der Regionalliga Nord (12er Liga) auf Rang...?]])</f>
        <v>2</v>
      </c>
      <c r="AI218" s="6">
        <f>0-Table1[[#This Row],[Spalte16]]</f>
        <v>-2</v>
      </c>
      <c r="AJ218" s="1">
        <v>11</v>
      </c>
      <c r="AK218" s="6">
        <f>ABS(16-Table1[[#This Row],[Die U23 des FCSP landet in der Regionalliga Nord (18er Liga) auf Rang....?]])</f>
        <v>5</v>
      </c>
      <c r="AL218" s="6">
        <f>0-Table1[[#This Row],[Spalte17]]</f>
        <v>-5</v>
      </c>
      <c r="AM21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18"/>
    </row>
    <row r="219" spans="1:42" x14ac:dyDescent="0.25">
      <c r="A219">
        <v>217</v>
      </c>
      <c r="B219" t="s">
        <v>277</v>
      </c>
      <c r="C219" s="1">
        <v>14</v>
      </c>
      <c r="D219" s="6">
        <f>-18+Table1[[#This Row],[Auf welchem Platz landet der FC St. Pauli in der 1. Bundesliga 2025/26?]]</f>
        <v>-4</v>
      </c>
      <c r="E219" t="s">
        <v>14</v>
      </c>
      <c r="F219" s="5">
        <v>5</v>
      </c>
      <c r="G219" t="s">
        <v>14</v>
      </c>
      <c r="H219" t="s">
        <v>54</v>
      </c>
      <c r="I219" t="s">
        <v>56</v>
      </c>
      <c r="J219" t="s">
        <v>25</v>
      </c>
      <c r="K219">
        <f t="shared" si="36"/>
        <v>1</v>
      </c>
      <c r="L219">
        <f t="shared" si="37"/>
        <v>1</v>
      </c>
      <c r="M219">
        <f t="shared" si="38"/>
        <v>0</v>
      </c>
      <c r="N219">
        <f t="shared" si="39"/>
        <v>0</v>
      </c>
      <c r="O219" s="5">
        <f>SUM(Table1[[#This Row],[Spalte5]:[Spalte6]])*5</f>
        <v>10</v>
      </c>
      <c r="P219" t="s">
        <v>34</v>
      </c>
      <c r="Q219" t="s">
        <v>78</v>
      </c>
      <c r="R219" t="s">
        <v>58</v>
      </c>
      <c r="S219">
        <f t="shared" si="40"/>
        <v>0</v>
      </c>
      <c r="T219">
        <f t="shared" si="41"/>
        <v>1</v>
      </c>
      <c r="U219">
        <f t="shared" si="42"/>
        <v>0</v>
      </c>
      <c r="V219" s="5">
        <f>SUM(Table1[[#This Row],[Spalte94]:[Spalte92]])*5</f>
        <v>5</v>
      </c>
      <c r="W219" t="s">
        <v>58</v>
      </c>
      <c r="X219" s="5">
        <f t="shared" si="43"/>
        <v>0</v>
      </c>
      <c r="Y219" t="s">
        <v>18</v>
      </c>
      <c r="Z219" s="5">
        <f t="shared" si="44"/>
        <v>0</v>
      </c>
      <c r="AA219" t="s">
        <v>19</v>
      </c>
      <c r="AB219" s="5">
        <f t="shared" si="45"/>
        <v>0</v>
      </c>
      <c r="AC219" t="s">
        <v>20</v>
      </c>
      <c r="AD219" s="5">
        <f t="shared" si="46"/>
        <v>0</v>
      </c>
      <c r="AE219" t="s">
        <v>32</v>
      </c>
      <c r="AF219" s="5">
        <f t="shared" si="47"/>
        <v>0</v>
      </c>
      <c r="AG219" s="1">
        <v>8</v>
      </c>
      <c r="AH219" s="6">
        <f>ABS(8-Table1[[#This Row],[Die 1. Frauen des FCSP landet in der Regionalliga Nord (12er Liga) auf Rang...?]])</f>
        <v>0</v>
      </c>
      <c r="AI219" s="6">
        <v>5</v>
      </c>
      <c r="AJ219" s="1">
        <v>15</v>
      </c>
      <c r="AK219" s="6">
        <f>ABS(16-Table1[[#This Row],[Die U23 des FCSP landet in der Regionalliga Nord (18er Liga) auf Rang....?]])</f>
        <v>1</v>
      </c>
      <c r="AL219" s="6">
        <f>0-Table1[[#This Row],[Spalte17]]</f>
        <v>-1</v>
      </c>
      <c r="AM21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19"/>
    </row>
    <row r="220" spans="1:42" x14ac:dyDescent="0.25">
      <c r="A220">
        <v>218</v>
      </c>
      <c r="B220" t="s">
        <v>274</v>
      </c>
      <c r="C220" s="1">
        <v>14</v>
      </c>
      <c r="D220" s="6">
        <f>-18+Table1[[#This Row],[Auf welchem Platz landet der FC St. Pauli in der 1. Bundesliga 2025/26?]]</f>
        <v>-4</v>
      </c>
      <c r="E220" t="s">
        <v>14</v>
      </c>
      <c r="F220" s="5">
        <v>5</v>
      </c>
      <c r="G220" t="s">
        <v>14</v>
      </c>
      <c r="H220" t="s">
        <v>54</v>
      </c>
      <c r="I220" t="s">
        <v>56</v>
      </c>
      <c r="J220" t="s">
        <v>17</v>
      </c>
      <c r="K220">
        <f t="shared" si="36"/>
        <v>1</v>
      </c>
      <c r="L220">
        <f t="shared" si="37"/>
        <v>0</v>
      </c>
      <c r="M220">
        <f t="shared" si="38"/>
        <v>1</v>
      </c>
      <c r="N220">
        <f t="shared" si="39"/>
        <v>0</v>
      </c>
      <c r="O220" s="5">
        <f>SUM(Table1[[#This Row],[Spalte5]:[Spalte6]])*5</f>
        <v>10</v>
      </c>
      <c r="P220" t="s">
        <v>34</v>
      </c>
      <c r="Q220" t="s">
        <v>41</v>
      </c>
      <c r="R220" t="s">
        <v>78</v>
      </c>
      <c r="S220">
        <f t="shared" si="40"/>
        <v>0</v>
      </c>
      <c r="T220">
        <f t="shared" si="41"/>
        <v>1</v>
      </c>
      <c r="U220">
        <f t="shared" si="42"/>
        <v>0</v>
      </c>
      <c r="V220" s="5">
        <f>SUM(Table1[[#This Row],[Spalte94]:[Spalte92]])*5</f>
        <v>5</v>
      </c>
      <c r="W220" t="s">
        <v>15</v>
      </c>
      <c r="X220" s="5">
        <f t="shared" si="43"/>
        <v>0</v>
      </c>
      <c r="Y220" t="s">
        <v>46</v>
      </c>
      <c r="Z220" s="5">
        <f t="shared" si="44"/>
        <v>0</v>
      </c>
      <c r="AA220" t="s">
        <v>19</v>
      </c>
      <c r="AB220" s="5">
        <f t="shared" si="45"/>
        <v>0</v>
      </c>
      <c r="AC220" t="s">
        <v>20</v>
      </c>
      <c r="AD220" s="5">
        <f t="shared" si="46"/>
        <v>0</v>
      </c>
      <c r="AE220" t="s">
        <v>28</v>
      </c>
      <c r="AF220" s="5">
        <f t="shared" si="47"/>
        <v>0</v>
      </c>
      <c r="AG220" s="1">
        <v>9</v>
      </c>
      <c r="AH220" s="6">
        <f>ABS(8-Table1[[#This Row],[Die 1. Frauen des FCSP landet in der Regionalliga Nord (12er Liga) auf Rang...?]])</f>
        <v>1</v>
      </c>
      <c r="AI220" s="6">
        <f>0-Table1[[#This Row],[Spalte16]]</f>
        <v>-1</v>
      </c>
      <c r="AJ220" s="1">
        <v>16</v>
      </c>
      <c r="AK220" s="6">
        <f>ABS(16-Table1[[#This Row],[Die U23 des FCSP landet in der Regionalliga Nord (18er Liga) auf Rang....?]])</f>
        <v>0</v>
      </c>
      <c r="AL220" s="6">
        <v>5</v>
      </c>
      <c r="AM22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20"/>
    </row>
    <row r="221" spans="1:42" x14ac:dyDescent="0.25">
      <c r="A221">
        <v>219</v>
      </c>
      <c r="B221" t="s">
        <v>476</v>
      </c>
      <c r="C221" s="1">
        <v>15</v>
      </c>
      <c r="D221" s="6">
        <f>-18+Table1[[#This Row],[Auf welchem Platz landet der FC St. Pauli in der 1. Bundesliga 2025/26?]]</f>
        <v>-3</v>
      </c>
      <c r="E221" t="s">
        <v>14</v>
      </c>
      <c r="F221" s="5">
        <v>5</v>
      </c>
      <c r="G221" t="s">
        <v>14</v>
      </c>
      <c r="H221" t="s">
        <v>25</v>
      </c>
      <c r="I221" t="s">
        <v>56</v>
      </c>
      <c r="J221" t="s">
        <v>54</v>
      </c>
      <c r="K221">
        <f t="shared" si="36"/>
        <v>1</v>
      </c>
      <c r="L221">
        <f t="shared" si="37"/>
        <v>1</v>
      </c>
      <c r="M221">
        <f t="shared" si="38"/>
        <v>0</v>
      </c>
      <c r="N221">
        <f t="shared" si="39"/>
        <v>0</v>
      </c>
      <c r="O221" s="5">
        <f>SUM(Table1[[#This Row],[Spalte5]:[Spalte6]])*5</f>
        <v>10</v>
      </c>
      <c r="P221" t="s">
        <v>78</v>
      </c>
      <c r="Q221" t="s">
        <v>41</v>
      </c>
      <c r="R221" t="s">
        <v>34</v>
      </c>
      <c r="S221">
        <f t="shared" si="40"/>
        <v>0</v>
      </c>
      <c r="T221">
        <f t="shared" si="41"/>
        <v>1</v>
      </c>
      <c r="U221">
        <f t="shared" si="42"/>
        <v>0</v>
      </c>
      <c r="V221" s="5">
        <f>SUM(Table1[[#This Row],[Spalte94]:[Spalte92]])*5</f>
        <v>5</v>
      </c>
      <c r="W221" t="s">
        <v>41</v>
      </c>
      <c r="X221" s="5">
        <f t="shared" si="43"/>
        <v>0</v>
      </c>
      <c r="Y221" t="s">
        <v>18</v>
      </c>
      <c r="Z221" s="5">
        <f t="shared" si="44"/>
        <v>0</v>
      </c>
      <c r="AA221" t="s">
        <v>19</v>
      </c>
      <c r="AB221" s="5">
        <f t="shared" si="45"/>
        <v>0</v>
      </c>
      <c r="AC221" t="s">
        <v>27</v>
      </c>
      <c r="AD221" s="5">
        <f t="shared" si="46"/>
        <v>5</v>
      </c>
      <c r="AE221" t="s">
        <v>37</v>
      </c>
      <c r="AF221" s="5">
        <f t="shared" si="47"/>
        <v>0</v>
      </c>
      <c r="AG221" s="1">
        <v>8</v>
      </c>
      <c r="AH221" s="6">
        <f>ABS(8-Table1[[#This Row],[Die 1. Frauen des FCSP landet in der Regionalliga Nord (12er Liga) auf Rang...?]])</f>
        <v>0</v>
      </c>
      <c r="AI221" s="6">
        <v>5</v>
      </c>
      <c r="AJ221" s="1">
        <v>9</v>
      </c>
      <c r="AK221" s="6">
        <f>ABS(16-Table1[[#This Row],[Die U23 des FCSP landet in der Regionalliga Nord (18er Liga) auf Rang....?]])</f>
        <v>7</v>
      </c>
      <c r="AL221" s="6">
        <f>0-Table1[[#This Row],[Spalte17]]</f>
        <v>-7</v>
      </c>
      <c r="AM22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21"/>
    </row>
    <row r="222" spans="1:42" x14ac:dyDescent="0.25">
      <c r="A222">
        <v>220</v>
      </c>
      <c r="B222" t="s">
        <v>830</v>
      </c>
      <c r="C222" s="1">
        <v>14</v>
      </c>
      <c r="D222" s="6">
        <f>-18+Table1[[#This Row],[Auf welchem Platz landet der FC St. Pauli in der 1. Bundesliga 2025/26?]]</f>
        <v>-4</v>
      </c>
      <c r="E222" t="s">
        <v>14</v>
      </c>
      <c r="F222" s="5">
        <v>5</v>
      </c>
      <c r="G222" t="s">
        <v>14</v>
      </c>
      <c r="H222" t="s">
        <v>54</v>
      </c>
      <c r="I222" t="s">
        <v>17</v>
      </c>
      <c r="J222" t="s">
        <v>56</v>
      </c>
      <c r="K222">
        <f t="shared" si="36"/>
        <v>1</v>
      </c>
      <c r="L222">
        <f t="shared" si="37"/>
        <v>0</v>
      </c>
      <c r="M222">
        <f t="shared" si="38"/>
        <v>1</v>
      </c>
      <c r="N222">
        <f t="shared" si="39"/>
        <v>0</v>
      </c>
      <c r="O222" s="5">
        <f>SUM(Table1[[#This Row],[Spalte5]:[Spalte6]])*5</f>
        <v>10</v>
      </c>
      <c r="P222" t="s">
        <v>41</v>
      </c>
      <c r="Q222" t="s">
        <v>34</v>
      </c>
      <c r="R222" t="s">
        <v>78</v>
      </c>
      <c r="S222">
        <f t="shared" si="40"/>
        <v>0</v>
      </c>
      <c r="T222">
        <f t="shared" si="41"/>
        <v>1</v>
      </c>
      <c r="U222">
        <f t="shared" si="42"/>
        <v>0</v>
      </c>
      <c r="V222" s="5">
        <f>SUM(Table1[[#This Row],[Spalte94]:[Spalte92]])*5</f>
        <v>5</v>
      </c>
      <c r="W222" t="s">
        <v>34</v>
      </c>
      <c r="X222" s="5">
        <f t="shared" si="43"/>
        <v>0</v>
      </c>
      <c r="Y222" t="s">
        <v>18</v>
      </c>
      <c r="Z222" s="5">
        <f t="shared" si="44"/>
        <v>0</v>
      </c>
      <c r="AA222" t="s">
        <v>19</v>
      </c>
      <c r="AB222" s="5">
        <f t="shared" si="45"/>
        <v>0</v>
      </c>
      <c r="AC222" t="s">
        <v>27</v>
      </c>
      <c r="AD222" s="5">
        <f t="shared" si="46"/>
        <v>5</v>
      </c>
      <c r="AE222" t="s">
        <v>28</v>
      </c>
      <c r="AF222" s="5">
        <f t="shared" si="47"/>
        <v>0</v>
      </c>
      <c r="AG222" s="1">
        <v>8</v>
      </c>
      <c r="AH222" s="6">
        <f>ABS(8-Table1[[#This Row],[Die 1. Frauen des FCSP landet in der Regionalliga Nord (12er Liga) auf Rang...?]])</f>
        <v>0</v>
      </c>
      <c r="AI222" s="6">
        <v>5</v>
      </c>
      <c r="AJ222" s="1">
        <v>10</v>
      </c>
      <c r="AK222" s="6">
        <f>ABS(16-Table1[[#This Row],[Die U23 des FCSP landet in der Regionalliga Nord (18er Liga) auf Rang....?]])</f>
        <v>6</v>
      </c>
      <c r="AL222" s="6">
        <f>0-Table1[[#This Row],[Spalte17]]</f>
        <v>-6</v>
      </c>
      <c r="AM22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22"/>
    </row>
    <row r="223" spans="1:42" x14ac:dyDescent="0.25">
      <c r="A223">
        <v>221</v>
      </c>
      <c r="B223" t="s">
        <v>33</v>
      </c>
      <c r="C223" s="1">
        <v>13</v>
      </c>
      <c r="D223" s="6">
        <f>-18+Table1[[#This Row],[Auf welchem Platz landet der FC St. Pauli in der 1. Bundesliga 2025/26?]]</f>
        <v>-5</v>
      </c>
      <c r="E223" t="s">
        <v>14</v>
      </c>
      <c r="F223" s="5">
        <v>5</v>
      </c>
      <c r="G223" t="s">
        <v>14</v>
      </c>
      <c r="H223" t="s">
        <v>54</v>
      </c>
      <c r="I223" t="s">
        <v>25</v>
      </c>
      <c r="J223" t="s">
        <v>17</v>
      </c>
      <c r="K223">
        <f t="shared" si="36"/>
        <v>1</v>
      </c>
      <c r="L223">
        <f t="shared" si="37"/>
        <v>1</v>
      </c>
      <c r="M223">
        <f t="shared" si="38"/>
        <v>1</v>
      </c>
      <c r="N223">
        <f t="shared" si="39"/>
        <v>0</v>
      </c>
      <c r="O223" s="5">
        <f>SUM(Table1[[#This Row],[Spalte5]:[Spalte6]])*5</f>
        <v>15</v>
      </c>
      <c r="P223" t="s">
        <v>34</v>
      </c>
      <c r="Q223" t="s">
        <v>78</v>
      </c>
      <c r="R223" t="s">
        <v>41</v>
      </c>
      <c r="S223">
        <f t="shared" si="40"/>
        <v>0</v>
      </c>
      <c r="T223">
        <f t="shared" si="41"/>
        <v>1</v>
      </c>
      <c r="U223">
        <f t="shared" si="42"/>
        <v>0</v>
      </c>
      <c r="V223" s="5">
        <f>SUM(Table1[[#This Row],[Spalte94]:[Spalte92]])*5</f>
        <v>5</v>
      </c>
      <c r="W223" t="s">
        <v>34</v>
      </c>
      <c r="X223" s="5">
        <f t="shared" si="43"/>
        <v>0</v>
      </c>
      <c r="Y223" t="s">
        <v>18</v>
      </c>
      <c r="Z223" s="5">
        <f t="shared" si="44"/>
        <v>0</v>
      </c>
      <c r="AA223" t="s">
        <v>35</v>
      </c>
      <c r="AB223" s="5">
        <f t="shared" si="45"/>
        <v>0</v>
      </c>
      <c r="AC223" t="s">
        <v>27</v>
      </c>
      <c r="AD223" s="5">
        <f t="shared" si="46"/>
        <v>5</v>
      </c>
      <c r="AE223" t="s">
        <v>28</v>
      </c>
      <c r="AF223" s="5">
        <f t="shared" si="47"/>
        <v>0</v>
      </c>
      <c r="AG223" s="1">
        <v>7</v>
      </c>
      <c r="AH223" s="6">
        <f>ABS(8-Table1[[#This Row],[Die 1. Frauen des FCSP landet in der Regionalliga Nord (12er Liga) auf Rang...?]])</f>
        <v>1</v>
      </c>
      <c r="AI223" s="6">
        <f>0-Table1[[#This Row],[Spalte16]]</f>
        <v>-1</v>
      </c>
      <c r="AJ223" s="1">
        <v>12</v>
      </c>
      <c r="AK223" s="6">
        <f>ABS(16-Table1[[#This Row],[Die U23 des FCSP landet in der Regionalliga Nord (18er Liga) auf Rang....?]])</f>
        <v>4</v>
      </c>
      <c r="AL223" s="6">
        <f>0-Table1[[#This Row],[Spalte17]]</f>
        <v>-4</v>
      </c>
      <c r="AM22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23"/>
    </row>
    <row r="224" spans="1:42" x14ac:dyDescent="0.25">
      <c r="A224">
        <v>222</v>
      </c>
      <c r="B224" t="s">
        <v>190</v>
      </c>
      <c r="C224" s="1">
        <v>13</v>
      </c>
      <c r="D224" s="6">
        <f>-18+Table1[[#This Row],[Auf welchem Platz landet der FC St. Pauli in der 1. Bundesliga 2025/26?]]</f>
        <v>-5</v>
      </c>
      <c r="E224" t="s">
        <v>14</v>
      </c>
      <c r="F224" s="5">
        <v>5</v>
      </c>
      <c r="G224" t="s">
        <v>14</v>
      </c>
      <c r="H224" t="s">
        <v>25</v>
      </c>
      <c r="I224" t="s">
        <v>16</v>
      </c>
      <c r="J224" t="s">
        <v>56</v>
      </c>
      <c r="K224">
        <f t="shared" si="36"/>
        <v>1</v>
      </c>
      <c r="L224">
        <f t="shared" si="37"/>
        <v>1</v>
      </c>
      <c r="M224">
        <f t="shared" si="38"/>
        <v>0</v>
      </c>
      <c r="N224">
        <f t="shared" si="39"/>
        <v>1</v>
      </c>
      <c r="O224" s="5">
        <f>SUM(Table1[[#This Row],[Spalte5]:[Spalte6]])*5</f>
        <v>15</v>
      </c>
      <c r="P224" t="s">
        <v>78</v>
      </c>
      <c r="Q224" t="s">
        <v>34</v>
      </c>
      <c r="R224" t="s">
        <v>23</v>
      </c>
      <c r="S224">
        <f t="shared" si="40"/>
        <v>0</v>
      </c>
      <c r="T224">
        <f t="shared" si="41"/>
        <v>1</v>
      </c>
      <c r="U224">
        <f t="shared" si="42"/>
        <v>0</v>
      </c>
      <c r="V224" s="5">
        <f>SUM(Table1[[#This Row],[Spalte94]:[Spalte92]])*5</f>
        <v>5</v>
      </c>
      <c r="W224" t="s">
        <v>23</v>
      </c>
      <c r="X224" s="5">
        <f t="shared" si="43"/>
        <v>0</v>
      </c>
      <c r="Y224" t="s">
        <v>18</v>
      </c>
      <c r="Z224" s="5">
        <f t="shared" si="44"/>
        <v>0</v>
      </c>
      <c r="AA224" t="s">
        <v>35</v>
      </c>
      <c r="AB224" s="5">
        <f t="shared" si="45"/>
        <v>0</v>
      </c>
      <c r="AC224" t="s">
        <v>27</v>
      </c>
      <c r="AD224" s="5">
        <f t="shared" si="46"/>
        <v>5</v>
      </c>
      <c r="AE224" t="s">
        <v>28</v>
      </c>
      <c r="AF224" s="5">
        <f t="shared" si="47"/>
        <v>0</v>
      </c>
      <c r="AG224" s="1">
        <v>6</v>
      </c>
      <c r="AH224" s="6">
        <f>ABS(8-Table1[[#This Row],[Die 1. Frauen des FCSP landet in der Regionalliga Nord (12er Liga) auf Rang...?]])</f>
        <v>2</v>
      </c>
      <c r="AI224" s="6">
        <f>0-Table1[[#This Row],[Spalte16]]</f>
        <v>-2</v>
      </c>
      <c r="AJ224" s="1">
        <v>13</v>
      </c>
      <c r="AK224" s="6">
        <f>ABS(16-Table1[[#This Row],[Die U23 des FCSP landet in der Regionalliga Nord (18er Liga) auf Rang....?]])</f>
        <v>3</v>
      </c>
      <c r="AL224" s="6">
        <f>0-Table1[[#This Row],[Spalte17]]</f>
        <v>-3</v>
      </c>
      <c r="AM22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24"/>
    </row>
    <row r="225" spans="1:42" x14ac:dyDescent="0.25">
      <c r="A225">
        <v>223</v>
      </c>
      <c r="B225" t="s">
        <v>449</v>
      </c>
      <c r="C225" s="1">
        <v>13</v>
      </c>
      <c r="D225" s="6">
        <f>-18+Table1[[#This Row],[Auf welchem Platz landet der FC St. Pauli in der 1. Bundesliga 2025/26?]]</f>
        <v>-5</v>
      </c>
      <c r="E225" t="s">
        <v>14</v>
      </c>
      <c r="F225" s="5">
        <v>5</v>
      </c>
      <c r="G225" t="s">
        <v>14</v>
      </c>
      <c r="H225" t="s">
        <v>17</v>
      </c>
      <c r="I225" t="s">
        <v>25</v>
      </c>
      <c r="J225" t="s">
        <v>54</v>
      </c>
      <c r="K225">
        <f t="shared" si="36"/>
        <v>1</v>
      </c>
      <c r="L225">
        <f t="shared" si="37"/>
        <v>1</v>
      </c>
      <c r="M225">
        <f t="shared" si="38"/>
        <v>1</v>
      </c>
      <c r="N225">
        <f t="shared" si="39"/>
        <v>0</v>
      </c>
      <c r="O225" s="5">
        <f>SUM(Table1[[#This Row],[Spalte5]:[Spalte6]])*5</f>
        <v>15</v>
      </c>
      <c r="P225" t="s">
        <v>34</v>
      </c>
      <c r="Q225" t="s">
        <v>78</v>
      </c>
      <c r="R225" t="s">
        <v>23</v>
      </c>
      <c r="S225">
        <f t="shared" si="40"/>
        <v>0</v>
      </c>
      <c r="T225">
        <f t="shared" si="41"/>
        <v>1</v>
      </c>
      <c r="U225">
        <f t="shared" si="42"/>
        <v>0</v>
      </c>
      <c r="V225" s="5">
        <f>SUM(Table1[[#This Row],[Spalte94]:[Spalte92]])*5</f>
        <v>5</v>
      </c>
      <c r="W225" t="s">
        <v>34</v>
      </c>
      <c r="X225" s="5">
        <f t="shared" si="43"/>
        <v>0</v>
      </c>
      <c r="Y225" t="s">
        <v>44</v>
      </c>
      <c r="Z225" s="5">
        <f t="shared" si="44"/>
        <v>5</v>
      </c>
      <c r="AA225" t="s">
        <v>19</v>
      </c>
      <c r="AB225" s="5">
        <f t="shared" si="45"/>
        <v>0</v>
      </c>
      <c r="AC225" t="s">
        <v>20</v>
      </c>
      <c r="AD225" s="5">
        <f t="shared" si="46"/>
        <v>0</v>
      </c>
      <c r="AE225" t="s">
        <v>28</v>
      </c>
      <c r="AF225" s="5">
        <f t="shared" si="47"/>
        <v>0</v>
      </c>
      <c r="AG225" s="1">
        <v>4</v>
      </c>
      <c r="AH225" s="6">
        <f>ABS(8-Table1[[#This Row],[Die 1. Frauen des FCSP landet in der Regionalliga Nord (12er Liga) auf Rang...?]])</f>
        <v>4</v>
      </c>
      <c r="AI225" s="6">
        <f>0-Table1[[#This Row],[Spalte16]]</f>
        <v>-4</v>
      </c>
      <c r="AJ225" s="1">
        <v>15</v>
      </c>
      <c r="AK225" s="6">
        <f>ABS(16-Table1[[#This Row],[Die U23 des FCSP landet in der Regionalliga Nord (18er Liga) auf Rang....?]])</f>
        <v>1</v>
      </c>
      <c r="AL225" s="6">
        <f>0-Table1[[#This Row],[Spalte17]]</f>
        <v>-1</v>
      </c>
      <c r="AM22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25"/>
    </row>
    <row r="226" spans="1:42" x14ac:dyDescent="0.25">
      <c r="A226">
        <v>224</v>
      </c>
      <c r="B226" t="s">
        <v>759</v>
      </c>
      <c r="C226" s="1">
        <v>14</v>
      </c>
      <c r="D226" s="6">
        <f>-18+Table1[[#This Row],[Auf welchem Platz landet der FC St. Pauli in der 1. Bundesliga 2025/26?]]</f>
        <v>-4</v>
      </c>
      <c r="E226" t="s">
        <v>14</v>
      </c>
      <c r="F226" s="5">
        <v>5</v>
      </c>
      <c r="G226" t="s">
        <v>14</v>
      </c>
      <c r="H226" t="s">
        <v>25</v>
      </c>
      <c r="I226" t="s">
        <v>17</v>
      </c>
      <c r="J226" t="s">
        <v>56</v>
      </c>
      <c r="K226">
        <f t="shared" si="36"/>
        <v>1</v>
      </c>
      <c r="L226">
        <f t="shared" si="37"/>
        <v>1</v>
      </c>
      <c r="M226">
        <f t="shared" si="38"/>
        <v>1</v>
      </c>
      <c r="N226">
        <f t="shared" si="39"/>
        <v>0</v>
      </c>
      <c r="O226" s="5">
        <f>SUM(Table1[[#This Row],[Spalte5]:[Spalte6]])*5</f>
        <v>15</v>
      </c>
      <c r="P226" t="s">
        <v>23</v>
      </c>
      <c r="Q226" t="s">
        <v>78</v>
      </c>
      <c r="R226" t="s">
        <v>34</v>
      </c>
      <c r="S226">
        <f t="shared" si="40"/>
        <v>0</v>
      </c>
      <c r="T226">
        <f t="shared" si="41"/>
        <v>1</v>
      </c>
      <c r="U226">
        <f t="shared" si="42"/>
        <v>0</v>
      </c>
      <c r="V226" s="5">
        <f>SUM(Table1[[#This Row],[Spalte94]:[Spalte92]])*5</f>
        <v>5</v>
      </c>
      <c r="W226" t="s">
        <v>34</v>
      </c>
      <c r="X226" s="5">
        <f t="shared" si="43"/>
        <v>0</v>
      </c>
      <c r="Y226" t="s">
        <v>26</v>
      </c>
      <c r="Z226" s="5">
        <f t="shared" si="44"/>
        <v>0</v>
      </c>
      <c r="AA226" t="s">
        <v>35</v>
      </c>
      <c r="AB226" s="5">
        <f t="shared" si="45"/>
        <v>0</v>
      </c>
      <c r="AC226" t="s">
        <v>27</v>
      </c>
      <c r="AD226" s="5">
        <f t="shared" si="46"/>
        <v>5</v>
      </c>
      <c r="AE226" t="s">
        <v>32</v>
      </c>
      <c r="AF226" s="5">
        <f t="shared" si="47"/>
        <v>0</v>
      </c>
      <c r="AG226" s="1">
        <v>4</v>
      </c>
      <c r="AH226" s="6">
        <f>ABS(8-Table1[[#This Row],[Die 1. Frauen des FCSP landet in der Regionalliga Nord (12er Liga) auf Rang...?]])</f>
        <v>4</v>
      </c>
      <c r="AI226" s="6">
        <f>0-Table1[[#This Row],[Spalte16]]</f>
        <v>-4</v>
      </c>
      <c r="AJ226" s="1">
        <v>14</v>
      </c>
      <c r="AK226" s="6">
        <f>ABS(16-Table1[[#This Row],[Die U23 des FCSP landet in der Regionalliga Nord (18er Liga) auf Rang....?]])</f>
        <v>2</v>
      </c>
      <c r="AL226" s="6">
        <f>0-Table1[[#This Row],[Spalte17]]</f>
        <v>-2</v>
      </c>
      <c r="AM22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26"/>
    </row>
    <row r="227" spans="1:42" x14ac:dyDescent="0.25">
      <c r="A227">
        <v>225</v>
      </c>
      <c r="B227" t="s">
        <v>110</v>
      </c>
      <c r="C227" s="1">
        <v>9</v>
      </c>
      <c r="D227" s="6">
        <f>-18+Table1[[#This Row],[Auf welchem Platz landet der FC St. Pauli in der 1. Bundesliga 2025/26?]]</f>
        <v>-9</v>
      </c>
      <c r="E227" t="s">
        <v>14</v>
      </c>
      <c r="F227" s="5">
        <v>5</v>
      </c>
      <c r="G227" t="s">
        <v>14</v>
      </c>
      <c r="H227" t="s">
        <v>25</v>
      </c>
      <c r="I227" t="s">
        <v>16</v>
      </c>
      <c r="J227" t="s">
        <v>43</v>
      </c>
      <c r="K227">
        <f t="shared" si="36"/>
        <v>1</v>
      </c>
      <c r="L227">
        <f t="shared" si="37"/>
        <v>1</v>
      </c>
      <c r="M227">
        <f t="shared" si="38"/>
        <v>0</v>
      </c>
      <c r="N227">
        <f t="shared" si="39"/>
        <v>1</v>
      </c>
      <c r="O227" s="5">
        <f>SUM(Table1[[#This Row],[Spalte5]:[Spalte6]])*5</f>
        <v>15</v>
      </c>
      <c r="P227" t="s">
        <v>34</v>
      </c>
      <c r="Q227" t="s">
        <v>78</v>
      </c>
      <c r="R227" t="s">
        <v>23</v>
      </c>
      <c r="S227">
        <f t="shared" si="40"/>
        <v>0</v>
      </c>
      <c r="T227">
        <f t="shared" si="41"/>
        <v>1</v>
      </c>
      <c r="U227">
        <f t="shared" si="42"/>
        <v>0</v>
      </c>
      <c r="V227" s="5">
        <f>SUM(Table1[[#This Row],[Spalte94]:[Spalte92]])*5</f>
        <v>5</v>
      </c>
      <c r="W227" t="s">
        <v>34</v>
      </c>
      <c r="X227" s="5">
        <f t="shared" si="43"/>
        <v>0</v>
      </c>
      <c r="Y227" t="s">
        <v>52</v>
      </c>
      <c r="Z227" s="5">
        <f t="shared" si="44"/>
        <v>0</v>
      </c>
      <c r="AA227" t="s">
        <v>65</v>
      </c>
      <c r="AB227" s="5">
        <f t="shared" si="45"/>
        <v>5</v>
      </c>
      <c r="AC227" t="s">
        <v>31</v>
      </c>
      <c r="AD227" s="5">
        <f t="shared" si="46"/>
        <v>0</v>
      </c>
      <c r="AE227" t="s">
        <v>28</v>
      </c>
      <c r="AF227" s="5">
        <f t="shared" si="47"/>
        <v>0</v>
      </c>
      <c r="AG227" s="1">
        <v>8</v>
      </c>
      <c r="AH227" s="6">
        <f>ABS(8-Table1[[#This Row],[Die 1. Frauen des FCSP landet in der Regionalliga Nord (12er Liga) auf Rang...?]])</f>
        <v>0</v>
      </c>
      <c r="AI227" s="6">
        <v>5</v>
      </c>
      <c r="AJ227" s="1">
        <v>15</v>
      </c>
      <c r="AK227" s="6">
        <f>ABS(16-Table1[[#This Row],[Die U23 des FCSP landet in der Regionalliga Nord (18er Liga) auf Rang....?]])</f>
        <v>1</v>
      </c>
      <c r="AL227" s="6">
        <f>0-Table1[[#This Row],[Spalte17]]</f>
        <v>-1</v>
      </c>
      <c r="AM22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27"/>
    </row>
    <row r="228" spans="1:42" x14ac:dyDescent="0.25">
      <c r="A228">
        <v>226</v>
      </c>
      <c r="B228" t="s">
        <v>622</v>
      </c>
      <c r="C228" s="1">
        <v>14</v>
      </c>
      <c r="D228" s="6">
        <f>-18+Table1[[#This Row],[Auf welchem Platz landet der FC St. Pauli in der 1. Bundesliga 2025/26?]]</f>
        <v>-4</v>
      </c>
      <c r="E228" t="s">
        <v>14</v>
      </c>
      <c r="F228" s="5">
        <v>5</v>
      </c>
      <c r="G228" t="s">
        <v>14</v>
      </c>
      <c r="H228" t="s">
        <v>25</v>
      </c>
      <c r="I228" t="s">
        <v>17</v>
      </c>
      <c r="J228" t="s">
        <v>56</v>
      </c>
      <c r="K228">
        <f t="shared" si="36"/>
        <v>1</v>
      </c>
      <c r="L228">
        <f t="shared" si="37"/>
        <v>1</v>
      </c>
      <c r="M228">
        <f t="shared" si="38"/>
        <v>1</v>
      </c>
      <c r="N228">
        <f t="shared" si="39"/>
        <v>0</v>
      </c>
      <c r="O228" s="5">
        <f>SUM(Table1[[#This Row],[Spalte5]:[Spalte6]])*5</f>
        <v>15</v>
      </c>
      <c r="P228" t="s">
        <v>34</v>
      </c>
      <c r="Q228" t="s">
        <v>41</v>
      </c>
      <c r="R228" t="s">
        <v>78</v>
      </c>
      <c r="S228">
        <f t="shared" si="40"/>
        <v>0</v>
      </c>
      <c r="T228">
        <f t="shared" si="41"/>
        <v>1</v>
      </c>
      <c r="U228">
        <f t="shared" si="42"/>
        <v>0</v>
      </c>
      <c r="V228" s="5">
        <f>SUM(Table1[[#This Row],[Spalte94]:[Spalte92]])*5</f>
        <v>5</v>
      </c>
      <c r="W228" t="s">
        <v>58</v>
      </c>
      <c r="X228" s="5">
        <f t="shared" si="43"/>
        <v>0</v>
      </c>
      <c r="Y228" t="s">
        <v>46</v>
      </c>
      <c r="Z228" s="5">
        <f t="shared" si="44"/>
        <v>0</v>
      </c>
      <c r="AA228" t="s">
        <v>35</v>
      </c>
      <c r="AB228" s="5">
        <f t="shared" si="45"/>
        <v>0</v>
      </c>
      <c r="AC228" t="s">
        <v>27</v>
      </c>
      <c r="AD228" s="5">
        <f t="shared" si="46"/>
        <v>5</v>
      </c>
      <c r="AE228" t="s">
        <v>37</v>
      </c>
      <c r="AF228" s="5">
        <f t="shared" si="47"/>
        <v>0</v>
      </c>
      <c r="AG228" s="1">
        <v>5</v>
      </c>
      <c r="AH228" s="6">
        <f>ABS(8-Table1[[#This Row],[Die 1. Frauen des FCSP landet in der Regionalliga Nord (12er Liga) auf Rang...?]])</f>
        <v>3</v>
      </c>
      <c r="AI228" s="6">
        <f>0-Table1[[#This Row],[Spalte16]]</f>
        <v>-3</v>
      </c>
      <c r="AJ228" s="1">
        <v>13</v>
      </c>
      <c r="AK228" s="6">
        <f>ABS(16-Table1[[#This Row],[Die U23 des FCSP landet in der Regionalliga Nord (18er Liga) auf Rang....?]])</f>
        <v>3</v>
      </c>
      <c r="AL228" s="6">
        <f>0-Table1[[#This Row],[Spalte17]]</f>
        <v>-3</v>
      </c>
      <c r="AM22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28"/>
    </row>
    <row r="229" spans="1:42" x14ac:dyDescent="0.25">
      <c r="A229">
        <v>227</v>
      </c>
      <c r="B229" t="s">
        <v>947</v>
      </c>
      <c r="C229" s="1">
        <v>15</v>
      </c>
      <c r="D229" s="6">
        <f>-18+Table1[[#This Row],[Auf welchem Platz landet der FC St. Pauli in der 1. Bundesliga 2025/26?]]</f>
        <v>-3</v>
      </c>
      <c r="E229" t="s">
        <v>14</v>
      </c>
      <c r="F229" s="5">
        <v>5</v>
      </c>
      <c r="G229" t="s">
        <v>14</v>
      </c>
      <c r="H229" t="s">
        <v>25</v>
      </c>
      <c r="I229" t="s">
        <v>54</v>
      </c>
      <c r="J229" t="s">
        <v>56</v>
      </c>
      <c r="K229">
        <f t="shared" si="36"/>
        <v>1</v>
      </c>
      <c r="L229">
        <f t="shared" si="37"/>
        <v>1</v>
      </c>
      <c r="M229">
        <f t="shared" si="38"/>
        <v>0</v>
      </c>
      <c r="N229">
        <f t="shared" si="39"/>
        <v>0</v>
      </c>
      <c r="O229" s="5">
        <f>SUM(Table1[[#This Row],[Spalte5]:[Spalte6]])*5</f>
        <v>10</v>
      </c>
      <c r="P229" t="s">
        <v>78</v>
      </c>
      <c r="Q229" t="s">
        <v>34</v>
      </c>
      <c r="R229" t="s">
        <v>23</v>
      </c>
      <c r="S229">
        <f t="shared" si="40"/>
        <v>0</v>
      </c>
      <c r="T229">
        <f t="shared" si="41"/>
        <v>1</v>
      </c>
      <c r="U229">
        <f t="shared" si="42"/>
        <v>0</v>
      </c>
      <c r="V229" s="5">
        <f>SUM(Table1[[#This Row],[Spalte94]:[Spalte92]])*5</f>
        <v>5</v>
      </c>
      <c r="W229" t="s">
        <v>23</v>
      </c>
      <c r="X229" s="5">
        <f t="shared" si="43"/>
        <v>0</v>
      </c>
      <c r="Y229" t="s">
        <v>18</v>
      </c>
      <c r="Z229" s="5">
        <f t="shared" si="44"/>
        <v>0</v>
      </c>
      <c r="AA229" t="s">
        <v>35</v>
      </c>
      <c r="AB229" s="5">
        <f t="shared" si="45"/>
        <v>0</v>
      </c>
      <c r="AC229" t="s">
        <v>20</v>
      </c>
      <c r="AD229" s="5">
        <f t="shared" si="46"/>
        <v>0</v>
      </c>
      <c r="AE229" t="s">
        <v>28</v>
      </c>
      <c r="AF229" s="5">
        <f t="shared" si="47"/>
        <v>0</v>
      </c>
      <c r="AG229" s="1">
        <v>8</v>
      </c>
      <c r="AH229" s="6">
        <f>ABS(8-Table1[[#This Row],[Die 1. Frauen des FCSP landet in der Regionalliga Nord (12er Liga) auf Rang...?]])</f>
        <v>0</v>
      </c>
      <c r="AI229" s="6">
        <v>5</v>
      </c>
      <c r="AJ229" s="1">
        <v>14</v>
      </c>
      <c r="AK229" s="6">
        <f>ABS(16-Table1[[#This Row],[Die U23 des FCSP landet in der Regionalliga Nord (18er Liga) auf Rang....?]])</f>
        <v>2</v>
      </c>
      <c r="AL229" s="6">
        <f>0-Table1[[#This Row],[Spalte17]]</f>
        <v>-2</v>
      </c>
      <c r="AM22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29"/>
    </row>
    <row r="230" spans="1:42" x14ac:dyDescent="0.25">
      <c r="A230">
        <v>228</v>
      </c>
      <c r="B230" t="s">
        <v>463</v>
      </c>
      <c r="C230" s="1">
        <v>12</v>
      </c>
      <c r="D230" s="6">
        <f>-18+Table1[[#This Row],[Auf welchem Platz landet der FC St. Pauli in der 1. Bundesliga 2025/26?]]</f>
        <v>-6</v>
      </c>
      <c r="E230" t="s">
        <v>14</v>
      </c>
      <c r="F230" s="5">
        <v>5</v>
      </c>
      <c r="G230" t="s">
        <v>14</v>
      </c>
      <c r="H230" t="s">
        <v>25</v>
      </c>
      <c r="I230" t="s">
        <v>17</v>
      </c>
      <c r="J230" t="s">
        <v>43</v>
      </c>
      <c r="K230">
        <f t="shared" si="36"/>
        <v>1</v>
      </c>
      <c r="L230">
        <f t="shared" si="37"/>
        <v>1</v>
      </c>
      <c r="M230">
        <f t="shared" si="38"/>
        <v>1</v>
      </c>
      <c r="N230">
        <f t="shared" si="39"/>
        <v>0</v>
      </c>
      <c r="O230" s="5">
        <f>SUM(Table1[[#This Row],[Spalte5]:[Spalte6]])*5</f>
        <v>15</v>
      </c>
      <c r="P230" t="s">
        <v>34</v>
      </c>
      <c r="Q230" t="s">
        <v>78</v>
      </c>
      <c r="R230" t="s">
        <v>41</v>
      </c>
      <c r="S230">
        <f t="shared" si="40"/>
        <v>0</v>
      </c>
      <c r="T230">
        <f t="shared" si="41"/>
        <v>1</v>
      </c>
      <c r="U230">
        <f t="shared" si="42"/>
        <v>0</v>
      </c>
      <c r="V230" s="5">
        <f>SUM(Table1[[#This Row],[Spalte94]:[Spalte92]])*5</f>
        <v>5</v>
      </c>
      <c r="W230" t="s">
        <v>15</v>
      </c>
      <c r="X230" s="5">
        <f t="shared" si="43"/>
        <v>0</v>
      </c>
      <c r="Y230" t="s">
        <v>48</v>
      </c>
      <c r="Z230" s="5">
        <f t="shared" si="44"/>
        <v>0</v>
      </c>
      <c r="AA230" t="s">
        <v>19</v>
      </c>
      <c r="AB230" s="5">
        <f t="shared" si="45"/>
        <v>0</v>
      </c>
      <c r="AC230" t="s">
        <v>27</v>
      </c>
      <c r="AD230" s="5">
        <f t="shared" si="46"/>
        <v>5</v>
      </c>
      <c r="AE230" t="s">
        <v>37</v>
      </c>
      <c r="AF230" s="5">
        <f t="shared" si="47"/>
        <v>0</v>
      </c>
      <c r="AG230" s="1">
        <v>10</v>
      </c>
      <c r="AH230" s="6">
        <f>ABS(8-Table1[[#This Row],[Die 1. Frauen des FCSP landet in der Regionalliga Nord (12er Liga) auf Rang...?]])</f>
        <v>2</v>
      </c>
      <c r="AI230" s="6">
        <f>0-Table1[[#This Row],[Spalte16]]</f>
        <v>-2</v>
      </c>
      <c r="AJ230" s="1">
        <v>14</v>
      </c>
      <c r="AK230" s="6">
        <f>ABS(16-Table1[[#This Row],[Die U23 des FCSP landet in der Regionalliga Nord (18er Liga) auf Rang....?]])</f>
        <v>2</v>
      </c>
      <c r="AL230" s="6">
        <f>0-Table1[[#This Row],[Spalte17]]</f>
        <v>-2</v>
      </c>
      <c r="AM23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30"/>
    </row>
    <row r="231" spans="1:42" x14ac:dyDescent="0.25">
      <c r="A231">
        <v>229</v>
      </c>
      <c r="B231" t="s">
        <v>955</v>
      </c>
      <c r="C231" s="1">
        <v>13</v>
      </c>
      <c r="D231" s="6">
        <f>-18+Table1[[#This Row],[Auf welchem Platz landet der FC St. Pauli in der 1. Bundesliga 2025/26?]]</f>
        <v>-5</v>
      </c>
      <c r="E231" t="s">
        <v>14</v>
      </c>
      <c r="F231" s="5">
        <v>5</v>
      </c>
      <c r="G231" t="s">
        <v>14</v>
      </c>
      <c r="H231" t="s">
        <v>56</v>
      </c>
      <c r="I231" t="s">
        <v>25</v>
      </c>
      <c r="J231" t="s">
        <v>16</v>
      </c>
      <c r="K231">
        <f t="shared" si="36"/>
        <v>1</v>
      </c>
      <c r="L231">
        <f t="shared" si="37"/>
        <v>1</v>
      </c>
      <c r="M231">
        <f t="shared" si="38"/>
        <v>0</v>
      </c>
      <c r="N231">
        <f t="shared" si="39"/>
        <v>1</v>
      </c>
      <c r="O231" s="5">
        <f>SUM(Table1[[#This Row],[Spalte5]:[Spalte6]])*5</f>
        <v>15</v>
      </c>
      <c r="P231" t="s">
        <v>34</v>
      </c>
      <c r="Q231" t="s">
        <v>78</v>
      </c>
      <c r="R231" t="s">
        <v>50</v>
      </c>
      <c r="S231">
        <f t="shared" si="40"/>
        <v>1</v>
      </c>
      <c r="T231">
        <f t="shared" si="41"/>
        <v>1</v>
      </c>
      <c r="U231">
        <f t="shared" si="42"/>
        <v>0</v>
      </c>
      <c r="V231" s="5">
        <f>SUM(Table1[[#This Row],[Spalte94]:[Spalte92]])*5</f>
        <v>10</v>
      </c>
      <c r="W231" t="s">
        <v>41</v>
      </c>
      <c r="X231" s="5">
        <f t="shared" si="43"/>
        <v>0</v>
      </c>
      <c r="Y231" t="s">
        <v>44</v>
      </c>
      <c r="Z231" s="5">
        <f t="shared" si="44"/>
        <v>5</v>
      </c>
      <c r="AA231" t="s">
        <v>19</v>
      </c>
      <c r="AB231" s="5">
        <f t="shared" si="45"/>
        <v>0</v>
      </c>
      <c r="AC231" t="s">
        <v>27</v>
      </c>
      <c r="AD231" s="5">
        <f t="shared" si="46"/>
        <v>5</v>
      </c>
      <c r="AE231" t="s">
        <v>32</v>
      </c>
      <c r="AF231" s="5">
        <f t="shared" si="47"/>
        <v>0</v>
      </c>
      <c r="AG231" s="1">
        <v>4</v>
      </c>
      <c r="AH231" s="6">
        <f>ABS(8-Table1[[#This Row],[Die 1. Frauen des FCSP landet in der Regionalliga Nord (12er Liga) auf Rang...?]])</f>
        <v>4</v>
      </c>
      <c r="AI231" s="6">
        <f>0-Table1[[#This Row],[Spalte16]]</f>
        <v>-4</v>
      </c>
      <c r="AJ231" s="1">
        <v>5</v>
      </c>
      <c r="AK231" s="6">
        <f>ABS(16-Table1[[#This Row],[Die U23 des FCSP landet in der Regionalliga Nord (18er Liga) auf Rang....?]])</f>
        <v>11</v>
      </c>
      <c r="AL231" s="6">
        <f>0-Table1[[#This Row],[Spalte17]]</f>
        <v>-11</v>
      </c>
      <c r="AM23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31"/>
    </row>
    <row r="232" spans="1:42" x14ac:dyDescent="0.25">
      <c r="A232">
        <v>230</v>
      </c>
      <c r="B232" t="s">
        <v>360</v>
      </c>
      <c r="C232" s="1">
        <v>15</v>
      </c>
      <c r="D232" s="6">
        <f>-18+Table1[[#This Row],[Auf welchem Platz landet der FC St. Pauli in der 1. Bundesliga 2025/26?]]</f>
        <v>-3</v>
      </c>
      <c r="E232" t="s">
        <v>14</v>
      </c>
      <c r="F232" s="5">
        <v>5</v>
      </c>
      <c r="G232" t="s">
        <v>14</v>
      </c>
      <c r="H232" t="s">
        <v>56</v>
      </c>
      <c r="I232" t="s">
        <v>25</v>
      </c>
      <c r="J232" t="s">
        <v>16</v>
      </c>
      <c r="K232">
        <f t="shared" si="36"/>
        <v>1</v>
      </c>
      <c r="L232">
        <f t="shared" si="37"/>
        <v>1</v>
      </c>
      <c r="M232">
        <f t="shared" si="38"/>
        <v>0</v>
      </c>
      <c r="N232">
        <f t="shared" si="39"/>
        <v>1</v>
      </c>
      <c r="O232" s="5">
        <f>SUM(Table1[[#This Row],[Spalte5]:[Spalte6]])*5</f>
        <v>15</v>
      </c>
      <c r="P232" t="s">
        <v>34</v>
      </c>
      <c r="Q232" t="s">
        <v>78</v>
      </c>
      <c r="R232" t="s">
        <v>23</v>
      </c>
      <c r="S232">
        <f t="shared" si="40"/>
        <v>0</v>
      </c>
      <c r="T232">
        <f t="shared" si="41"/>
        <v>1</v>
      </c>
      <c r="U232">
        <f t="shared" si="42"/>
        <v>0</v>
      </c>
      <c r="V232" s="5">
        <f>SUM(Table1[[#This Row],[Spalte94]:[Spalte92]])*5</f>
        <v>5</v>
      </c>
      <c r="W232" t="s">
        <v>23</v>
      </c>
      <c r="X232" s="5">
        <f t="shared" si="43"/>
        <v>0</v>
      </c>
      <c r="Y232" t="s">
        <v>18</v>
      </c>
      <c r="Z232" s="5">
        <f t="shared" si="44"/>
        <v>0</v>
      </c>
      <c r="AA232" t="s">
        <v>19</v>
      </c>
      <c r="AB232" s="5">
        <f t="shared" si="45"/>
        <v>0</v>
      </c>
      <c r="AC232" t="s">
        <v>27</v>
      </c>
      <c r="AD232" s="5">
        <f t="shared" si="46"/>
        <v>5</v>
      </c>
      <c r="AE232" t="s">
        <v>32</v>
      </c>
      <c r="AF232" s="5">
        <f t="shared" si="47"/>
        <v>0</v>
      </c>
      <c r="AG232" s="1">
        <v>7</v>
      </c>
      <c r="AH232" s="6">
        <f>ABS(8-Table1[[#This Row],[Die 1. Frauen des FCSP landet in der Regionalliga Nord (12er Liga) auf Rang...?]])</f>
        <v>1</v>
      </c>
      <c r="AI232" s="6">
        <f>0-Table1[[#This Row],[Spalte16]]</f>
        <v>-1</v>
      </c>
      <c r="AJ232" s="1">
        <v>10</v>
      </c>
      <c r="AK232" s="6">
        <f>ABS(16-Table1[[#This Row],[Die U23 des FCSP landet in der Regionalliga Nord (18er Liga) auf Rang....?]])</f>
        <v>6</v>
      </c>
      <c r="AL232" s="6">
        <f>0-Table1[[#This Row],[Spalte17]]</f>
        <v>-6</v>
      </c>
      <c r="AM23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32"/>
    </row>
    <row r="233" spans="1:42" x14ac:dyDescent="0.25">
      <c r="A233">
        <v>231</v>
      </c>
      <c r="B233" t="s">
        <v>76</v>
      </c>
      <c r="C233" s="1">
        <v>14</v>
      </c>
      <c r="D233" s="6">
        <f>-18+Table1[[#This Row],[Auf welchem Platz landet der FC St. Pauli in der 1. Bundesliga 2025/26?]]</f>
        <v>-4</v>
      </c>
      <c r="E233" t="s">
        <v>14</v>
      </c>
      <c r="F233" s="5">
        <v>5</v>
      </c>
      <c r="G233" t="s">
        <v>14</v>
      </c>
      <c r="H233" t="s">
        <v>25</v>
      </c>
      <c r="I233" t="s">
        <v>17</v>
      </c>
      <c r="J233" t="s">
        <v>56</v>
      </c>
      <c r="K233">
        <f t="shared" si="36"/>
        <v>1</v>
      </c>
      <c r="L233">
        <f t="shared" si="37"/>
        <v>1</v>
      </c>
      <c r="M233">
        <f t="shared" si="38"/>
        <v>1</v>
      </c>
      <c r="N233">
        <f t="shared" si="39"/>
        <v>0</v>
      </c>
      <c r="O233" s="5">
        <f>SUM(Table1[[#This Row],[Spalte5]:[Spalte6]])*5</f>
        <v>15</v>
      </c>
      <c r="P233" t="s">
        <v>78</v>
      </c>
      <c r="Q233" t="s">
        <v>41</v>
      </c>
      <c r="R233" t="s">
        <v>34</v>
      </c>
      <c r="S233">
        <f t="shared" si="40"/>
        <v>0</v>
      </c>
      <c r="T233">
        <f t="shared" si="41"/>
        <v>1</v>
      </c>
      <c r="U233">
        <f t="shared" si="42"/>
        <v>0</v>
      </c>
      <c r="V233" s="5">
        <f>SUM(Table1[[#This Row],[Spalte94]:[Spalte92]])*5</f>
        <v>5</v>
      </c>
      <c r="W233" t="s">
        <v>34</v>
      </c>
      <c r="X233" s="5">
        <f t="shared" si="43"/>
        <v>0</v>
      </c>
      <c r="Y233" t="s">
        <v>18</v>
      </c>
      <c r="Z233" s="5">
        <f t="shared" si="44"/>
        <v>0</v>
      </c>
      <c r="AA233" t="s">
        <v>19</v>
      </c>
      <c r="AB233" s="5">
        <f t="shared" si="45"/>
        <v>0</v>
      </c>
      <c r="AC233" t="s">
        <v>27</v>
      </c>
      <c r="AD233" s="5">
        <f t="shared" si="46"/>
        <v>5</v>
      </c>
      <c r="AE233" t="s">
        <v>28</v>
      </c>
      <c r="AF233" s="5">
        <f t="shared" si="47"/>
        <v>0</v>
      </c>
      <c r="AG233" s="1">
        <v>3</v>
      </c>
      <c r="AH233" s="6">
        <f>ABS(8-Table1[[#This Row],[Die 1. Frauen des FCSP landet in der Regionalliga Nord (12er Liga) auf Rang...?]])</f>
        <v>5</v>
      </c>
      <c r="AI233" s="6">
        <f>0-Table1[[#This Row],[Spalte16]]</f>
        <v>-5</v>
      </c>
      <c r="AJ233" s="1">
        <v>15</v>
      </c>
      <c r="AK233" s="6">
        <f>ABS(16-Table1[[#This Row],[Die U23 des FCSP landet in der Regionalliga Nord (18er Liga) auf Rang....?]])</f>
        <v>1</v>
      </c>
      <c r="AL233" s="6">
        <f>0-Table1[[#This Row],[Spalte17]]</f>
        <v>-1</v>
      </c>
      <c r="AM23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33"/>
    </row>
    <row r="234" spans="1:42" x14ac:dyDescent="0.25">
      <c r="A234">
        <v>232</v>
      </c>
      <c r="B234" t="s">
        <v>104</v>
      </c>
      <c r="C234" s="1">
        <v>12</v>
      </c>
      <c r="D234" s="6">
        <f>-18+Table1[[#This Row],[Auf welchem Platz landet der FC St. Pauli in der 1. Bundesliga 2025/26?]]</f>
        <v>-6</v>
      </c>
      <c r="E234" t="s">
        <v>14</v>
      </c>
      <c r="F234" s="5">
        <v>5</v>
      </c>
      <c r="G234" t="s">
        <v>14</v>
      </c>
      <c r="H234" t="s">
        <v>56</v>
      </c>
      <c r="I234" t="s">
        <v>25</v>
      </c>
      <c r="J234" t="s">
        <v>16</v>
      </c>
      <c r="K234">
        <f t="shared" si="36"/>
        <v>1</v>
      </c>
      <c r="L234">
        <f t="shared" si="37"/>
        <v>1</v>
      </c>
      <c r="M234">
        <f t="shared" si="38"/>
        <v>0</v>
      </c>
      <c r="N234">
        <f t="shared" si="39"/>
        <v>1</v>
      </c>
      <c r="O234" s="5">
        <f>SUM(Table1[[#This Row],[Spalte5]:[Spalte6]])*5</f>
        <v>15</v>
      </c>
      <c r="P234" t="s">
        <v>34</v>
      </c>
      <c r="Q234" t="s">
        <v>78</v>
      </c>
      <c r="R234" t="s">
        <v>15</v>
      </c>
      <c r="S234">
        <f t="shared" si="40"/>
        <v>0</v>
      </c>
      <c r="T234">
        <f t="shared" si="41"/>
        <v>1</v>
      </c>
      <c r="U234">
        <f t="shared" si="42"/>
        <v>0</v>
      </c>
      <c r="V234" s="5">
        <f>SUM(Table1[[#This Row],[Spalte94]:[Spalte92]])*5</f>
        <v>5</v>
      </c>
      <c r="W234" t="s">
        <v>15</v>
      </c>
      <c r="X234" s="5">
        <f t="shared" si="43"/>
        <v>0</v>
      </c>
      <c r="Y234" t="s">
        <v>18</v>
      </c>
      <c r="Z234" s="5">
        <f t="shared" si="44"/>
        <v>0</v>
      </c>
      <c r="AA234" t="s">
        <v>19</v>
      </c>
      <c r="AB234" s="5">
        <f t="shared" si="45"/>
        <v>0</v>
      </c>
      <c r="AC234" t="s">
        <v>27</v>
      </c>
      <c r="AD234" s="5">
        <f t="shared" si="46"/>
        <v>5</v>
      </c>
      <c r="AE234" t="s">
        <v>28</v>
      </c>
      <c r="AF234" s="5">
        <f t="shared" si="47"/>
        <v>0</v>
      </c>
      <c r="AG234" s="1">
        <v>5</v>
      </c>
      <c r="AH234" s="6">
        <f>ABS(8-Table1[[#This Row],[Die 1. Frauen des FCSP landet in der Regionalliga Nord (12er Liga) auf Rang...?]])</f>
        <v>3</v>
      </c>
      <c r="AI234" s="6">
        <f>0-Table1[[#This Row],[Spalte16]]</f>
        <v>-3</v>
      </c>
      <c r="AJ234" s="1">
        <v>15</v>
      </c>
      <c r="AK234" s="6">
        <f>ABS(16-Table1[[#This Row],[Die U23 des FCSP landet in der Regionalliga Nord (18er Liga) auf Rang....?]])</f>
        <v>1</v>
      </c>
      <c r="AL234" s="6">
        <f>0-Table1[[#This Row],[Spalte17]]</f>
        <v>-1</v>
      </c>
      <c r="AM23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34"/>
    </row>
    <row r="235" spans="1:42" x14ac:dyDescent="0.25">
      <c r="A235">
        <v>233</v>
      </c>
      <c r="B235" t="s">
        <v>968</v>
      </c>
      <c r="C235" s="1">
        <v>13</v>
      </c>
      <c r="D235" s="6">
        <f>-18+Table1[[#This Row],[Auf welchem Platz landet der FC St. Pauli in der 1. Bundesliga 2025/26?]]</f>
        <v>-5</v>
      </c>
      <c r="E235" t="s">
        <v>14</v>
      </c>
      <c r="F235" s="5">
        <v>5</v>
      </c>
      <c r="G235" t="s">
        <v>14</v>
      </c>
      <c r="H235" t="s">
        <v>25</v>
      </c>
      <c r="I235" t="s">
        <v>54</v>
      </c>
      <c r="J235" t="s">
        <v>17</v>
      </c>
      <c r="K235">
        <f t="shared" si="36"/>
        <v>1</v>
      </c>
      <c r="L235">
        <f t="shared" si="37"/>
        <v>1</v>
      </c>
      <c r="M235">
        <f t="shared" si="38"/>
        <v>1</v>
      </c>
      <c r="N235">
        <f t="shared" si="39"/>
        <v>0</v>
      </c>
      <c r="O235" s="5">
        <f>SUM(Table1[[#This Row],[Spalte5]:[Spalte6]])*5</f>
        <v>15</v>
      </c>
      <c r="P235" t="s">
        <v>34</v>
      </c>
      <c r="Q235" t="s">
        <v>78</v>
      </c>
      <c r="R235" t="s">
        <v>23</v>
      </c>
      <c r="S235">
        <f t="shared" si="40"/>
        <v>0</v>
      </c>
      <c r="T235">
        <f t="shared" si="41"/>
        <v>1</v>
      </c>
      <c r="U235">
        <f t="shared" si="42"/>
        <v>0</v>
      </c>
      <c r="V235" s="5">
        <f>SUM(Table1[[#This Row],[Spalte94]:[Spalte92]])*5</f>
        <v>5</v>
      </c>
      <c r="W235" t="s">
        <v>34</v>
      </c>
      <c r="X235" s="5">
        <f t="shared" si="43"/>
        <v>0</v>
      </c>
      <c r="Y235" t="s">
        <v>48</v>
      </c>
      <c r="Z235" s="5">
        <f t="shared" si="44"/>
        <v>0</v>
      </c>
      <c r="AA235" t="s">
        <v>19</v>
      </c>
      <c r="AB235" s="5">
        <f t="shared" si="45"/>
        <v>0</v>
      </c>
      <c r="AC235" t="s">
        <v>27</v>
      </c>
      <c r="AD235" s="5">
        <f t="shared" si="46"/>
        <v>5</v>
      </c>
      <c r="AE235" t="s">
        <v>28</v>
      </c>
      <c r="AF235" s="5">
        <f t="shared" si="47"/>
        <v>0</v>
      </c>
      <c r="AG235" s="1">
        <v>4</v>
      </c>
      <c r="AH235" s="6">
        <f>ABS(8-Table1[[#This Row],[Die 1. Frauen des FCSP landet in der Regionalliga Nord (12er Liga) auf Rang...?]])</f>
        <v>4</v>
      </c>
      <c r="AI235" s="6">
        <f>0-Table1[[#This Row],[Spalte16]]</f>
        <v>-4</v>
      </c>
      <c r="AJ235" s="1">
        <v>15</v>
      </c>
      <c r="AK235" s="6">
        <f>ABS(16-Table1[[#This Row],[Die U23 des FCSP landet in der Regionalliga Nord (18er Liga) auf Rang....?]])</f>
        <v>1</v>
      </c>
      <c r="AL235" s="6">
        <f>0-Table1[[#This Row],[Spalte17]]</f>
        <v>-1</v>
      </c>
      <c r="AM23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35"/>
    </row>
    <row r="236" spans="1:42" x14ac:dyDescent="0.25">
      <c r="A236">
        <v>234</v>
      </c>
      <c r="B236" t="s">
        <v>47</v>
      </c>
      <c r="C236" s="1">
        <v>14</v>
      </c>
      <c r="D236" s="6">
        <f>-18+Table1[[#This Row],[Auf welchem Platz landet der FC St. Pauli in der 1. Bundesliga 2025/26?]]</f>
        <v>-4</v>
      </c>
      <c r="E236" t="s">
        <v>14</v>
      </c>
      <c r="F236" s="5">
        <v>5</v>
      </c>
      <c r="G236" t="s">
        <v>17</v>
      </c>
      <c r="H236" t="s">
        <v>54</v>
      </c>
      <c r="I236" t="s">
        <v>14</v>
      </c>
      <c r="J236" t="s">
        <v>25</v>
      </c>
      <c r="K236">
        <f t="shared" si="36"/>
        <v>1</v>
      </c>
      <c r="L236">
        <f t="shared" si="37"/>
        <v>1</v>
      </c>
      <c r="M236">
        <f t="shared" si="38"/>
        <v>1</v>
      </c>
      <c r="N236">
        <f t="shared" si="39"/>
        <v>0</v>
      </c>
      <c r="O236" s="5">
        <f>SUM(Table1[[#This Row],[Spalte5]:[Spalte6]])*5</f>
        <v>15</v>
      </c>
      <c r="P236" t="s">
        <v>23</v>
      </c>
      <c r="Q236" t="s">
        <v>78</v>
      </c>
      <c r="R236" t="s">
        <v>34</v>
      </c>
      <c r="S236">
        <f t="shared" si="40"/>
        <v>0</v>
      </c>
      <c r="T236">
        <f t="shared" si="41"/>
        <v>1</v>
      </c>
      <c r="U236">
        <f t="shared" si="42"/>
        <v>0</v>
      </c>
      <c r="V236" s="5">
        <f>SUM(Table1[[#This Row],[Spalte94]:[Spalte92]])*5</f>
        <v>5</v>
      </c>
      <c r="W236" t="s">
        <v>34</v>
      </c>
      <c r="X236" s="5">
        <f t="shared" si="43"/>
        <v>0</v>
      </c>
      <c r="Y236" t="s">
        <v>48</v>
      </c>
      <c r="Z236" s="5">
        <f t="shared" si="44"/>
        <v>0</v>
      </c>
      <c r="AA236" t="s">
        <v>19</v>
      </c>
      <c r="AB236" s="5">
        <f t="shared" si="45"/>
        <v>0</v>
      </c>
      <c r="AC236" t="s">
        <v>27</v>
      </c>
      <c r="AD236" s="5">
        <f t="shared" si="46"/>
        <v>5</v>
      </c>
      <c r="AE236" t="s">
        <v>37</v>
      </c>
      <c r="AF236" s="5">
        <f t="shared" si="47"/>
        <v>0</v>
      </c>
      <c r="AG236" s="1">
        <v>3</v>
      </c>
      <c r="AH236" s="6">
        <f>ABS(8-Table1[[#This Row],[Die 1. Frauen des FCSP landet in der Regionalliga Nord (12er Liga) auf Rang...?]])</f>
        <v>5</v>
      </c>
      <c r="AI236" s="6">
        <f>0-Table1[[#This Row],[Spalte16]]</f>
        <v>-5</v>
      </c>
      <c r="AJ236" s="1">
        <v>17</v>
      </c>
      <c r="AK236" s="6">
        <f>ABS(16-Table1[[#This Row],[Die U23 des FCSP landet in der Regionalliga Nord (18er Liga) auf Rang....?]])</f>
        <v>1</v>
      </c>
      <c r="AL236" s="6">
        <f>0-Table1[[#This Row],[Spalte17]]</f>
        <v>-1</v>
      </c>
      <c r="AM23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36"/>
    </row>
    <row r="237" spans="1:42" x14ac:dyDescent="0.25">
      <c r="A237">
        <v>235</v>
      </c>
      <c r="B237" t="s">
        <v>519</v>
      </c>
      <c r="C237" s="1">
        <v>14</v>
      </c>
      <c r="D237" s="6">
        <f>-18+Table1[[#This Row],[Auf welchem Platz landet der FC St. Pauli in der 1. Bundesliga 2025/26?]]</f>
        <v>-4</v>
      </c>
      <c r="E237" t="s">
        <v>14</v>
      </c>
      <c r="F237" s="5">
        <v>5</v>
      </c>
      <c r="G237" t="s">
        <v>14</v>
      </c>
      <c r="H237" t="s">
        <v>56</v>
      </c>
      <c r="I237" t="s">
        <v>25</v>
      </c>
      <c r="J237" t="s">
        <v>16</v>
      </c>
      <c r="K237">
        <f t="shared" si="36"/>
        <v>1</v>
      </c>
      <c r="L237">
        <f t="shared" si="37"/>
        <v>1</v>
      </c>
      <c r="M237">
        <f t="shared" si="38"/>
        <v>0</v>
      </c>
      <c r="N237">
        <f t="shared" si="39"/>
        <v>1</v>
      </c>
      <c r="O237" s="5">
        <f>SUM(Table1[[#This Row],[Spalte5]:[Spalte6]])*5</f>
        <v>15</v>
      </c>
      <c r="P237" t="s">
        <v>41</v>
      </c>
      <c r="Q237" t="s">
        <v>78</v>
      </c>
      <c r="R237" t="s">
        <v>15</v>
      </c>
      <c r="S237">
        <f t="shared" si="40"/>
        <v>0</v>
      </c>
      <c r="T237">
        <f t="shared" si="41"/>
        <v>1</v>
      </c>
      <c r="U237">
        <f t="shared" si="42"/>
        <v>0</v>
      </c>
      <c r="V237" s="5">
        <f>SUM(Table1[[#This Row],[Spalte94]:[Spalte92]])*5</f>
        <v>5</v>
      </c>
      <c r="W237" t="s">
        <v>54</v>
      </c>
      <c r="X237" s="5">
        <f t="shared" si="43"/>
        <v>5</v>
      </c>
      <c r="Y237" t="s">
        <v>48</v>
      </c>
      <c r="Z237" s="5">
        <f t="shared" si="44"/>
        <v>0</v>
      </c>
      <c r="AA237" t="s">
        <v>19</v>
      </c>
      <c r="AB237" s="5">
        <f t="shared" si="45"/>
        <v>0</v>
      </c>
      <c r="AC237" t="s">
        <v>27</v>
      </c>
      <c r="AD237" s="5">
        <f t="shared" si="46"/>
        <v>5</v>
      </c>
      <c r="AE237" t="s">
        <v>137</v>
      </c>
      <c r="AF237" s="5">
        <f t="shared" si="47"/>
        <v>5</v>
      </c>
      <c r="AG237" s="1">
        <v>3</v>
      </c>
      <c r="AH237" s="6">
        <f>ABS(8-Table1[[#This Row],[Die 1. Frauen des FCSP landet in der Regionalliga Nord (12er Liga) auf Rang...?]])</f>
        <v>5</v>
      </c>
      <c r="AI237" s="6">
        <f>0-Table1[[#This Row],[Spalte16]]</f>
        <v>-5</v>
      </c>
      <c r="AJ237" s="1">
        <v>5</v>
      </c>
      <c r="AK237" s="6">
        <f>ABS(16-Table1[[#This Row],[Die U23 des FCSP landet in der Regionalliga Nord (18er Liga) auf Rang....?]])</f>
        <v>11</v>
      </c>
      <c r="AL237" s="6">
        <f>0-Table1[[#This Row],[Spalte17]]</f>
        <v>-11</v>
      </c>
      <c r="AM23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20</v>
      </c>
      <c r="AP237"/>
    </row>
    <row r="238" spans="1:42" x14ac:dyDescent="0.25">
      <c r="A238">
        <v>236</v>
      </c>
      <c r="B238" t="s">
        <v>662</v>
      </c>
      <c r="C238" s="1">
        <v>15</v>
      </c>
      <c r="D238" s="6">
        <f>-18+Table1[[#This Row],[Auf welchem Platz landet der FC St. Pauli in der 1. Bundesliga 2025/26?]]</f>
        <v>-3</v>
      </c>
      <c r="E238" t="s">
        <v>14</v>
      </c>
      <c r="F238" s="5">
        <v>5</v>
      </c>
      <c r="G238" t="s">
        <v>56</v>
      </c>
      <c r="H238" t="s">
        <v>14</v>
      </c>
      <c r="I238" t="s">
        <v>54</v>
      </c>
      <c r="J238" t="s">
        <v>17</v>
      </c>
      <c r="K238">
        <f t="shared" si="36"/>
        <v>1</v>
      </c>
      <c r="L238">
        <f t="shared" si="37"/>
        <v>0</v>
      </c>
      <c r="M238">
        <f t="shared" si="38"/>
        <v>1</v>
      </c>
      <c r="N238">
        <f t="shared" si="39"/>
        <v>0</v>
      </c>
      <c r="O238" s="5">
        <f>SUM(Table1[[#This Row],[Spalte5]:[Spalte6]])*5</f>
        <v>10</v>
      </c>
      <c r="P238" t="s">
        <v>78</v>
      </c>
      <c r="Q238" t="s">
        <v>41</v>
      </c>
      <c r="R238" t="s">
        <v>23</v>
      </c>
      <c r="S238">
        <f t="shared" si="40"/>
        <v>0</v>
      </c>
      <c r="T238">
        <f t="shared" si="41"/>
        <v>1</v>
      </c>
      <c r="U238">
        <f t="shared" si="42"/>
        <v>0</v>
      </c>
      <c r="V238" s="5">
        <f>SUM(Table1[[#This Row],[Spalte94]:[Spalte92]])*5</f>
        <v>5</v>
      </c>
      <c r="W238" t="s">
        <v>15</v>
      </c>
      <c r="X238" s="5">
        <f t="shared" si="43"/>
        <v>0</v>
      </c>
      <c r="Y238" t="s">
        <v>18</v>
      </c>
      <c r="Z238" s="5">
        <f t="shared" si="44"/>
        <v>0</v>
      </c>
      <c r="AA238" t="s">
        <v>35</v>
      </c>
      <c r="AB238" s="5">
        <f t="shared" si="45"/>
        <v>0</v>
      </c>
      <c r="AC238" t="s">
        <v>27</v>
      </c>
      <c r="AD238" s="5">
        <f t="shared" si="46"/>
        <v>5</v>
      </c>
      <c r="AE238" t="s">
        <v>32</v>
      </c>
      <c r="AF238" s="5">
        <f t="shared" si="47"/>
        <v>0</v>
      </c>
      <c r="AG238" s="1">
        <v>6</v>
      </c>
      <c r="AH238" s="6">
        <f>ABS(8-Table1[[#This Row],[Die 1. Frauen des FCSP landet in der Regionalliga Nord (12er Liga) auf Rang...?]])</f>
        <v>2</v>
      </c>
      <c r="AI238" s="6">
        <f>0-Table1[[#This Row],[Spalte16]]</f>
        <v>-2</v>
      </c>
      <c r="AJ238" s="1">
        <v>17</v>
      </c>
      <c r="AK238" s="6">
        <f>ABS(16-Table1[[#This Row],[Die U23 des FCSP landet in der Regionalliga Nord (18er Liga) auf Rang....?]])</f>
        <v>1</v>
      </c>
      <c r="AL238" s="6">
        <f>0-Table1[[#This Row],[Spalte17]]</f>
        <v>-1</v>
      </c>
      <c r="AM23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38"/>
    </row>
    <row r="239" spans="1:42" x14ac:dyDescent="0.25">
      <c r="A239">
        <v>237</v>
      </c>
      <c r="B239" t="s">
        <v>286</v>
      </c>
      <c r="C239" s="1">
        <v>14</v>
      </c>
      <c r="D239" s="6">
        <f>-18+Table1[[#This Row],[Auf welchem Platz landet der FC St. Pauli in der 1. Bundesliga 2025/26?]]</f>
        <v>-4</v>
      </c>
      <c r="E239" t="s">
        <v>14</v>
      </c>
      <c r="F239" s="5">
        <v>5</v>
      </c>
      <c r="G239" t="s">
        <v>14</v>
      </c>
      <c r="H239" t="s">
        <v>54</v>
      </c>
      <c r="I239" t="s">
        <v>25</v>
      </c>
      <c r="J239" t="s">
        <v>16</v>
      </c>
      <c r="K239">
        <f t="shared" si="36"/>
        <v>1</v>
      </c>
      <c r="L239">
        <f t="shared" si="37"/>
        <v>1</v>
      </c>
      <c r="M239">
        <f t="shared" si="38"/>
        <v>0</v>
      </c>
      <c r="N239">
        <f t="shared" si="39"/>
        <v>1</v>
      </c>
      <c r="O239" s="5">
        <f>SUM(Table1[[#This Row],[Spalte5]:[Spalte6]])*5</f>
        <v>15</v>
      </c>
      <c r="P239" t="s">
        <v>41</v>
      </c>
      <c r="Q239" t="s">
        <v>34</v>
      </c>
      <c r="R239" t="s">
        <v>15</v>
      </c>
      <c r="S239">
        <f t="shared" si="40"/>
        <v>0</v>
      </c>
      <c r="T239">
        <f t="shared" si="41"/>
        <v>0</v>
      </c>
      <c r="U239">
        <f t="shared" si="42"/>
        <v>0</v>
      </c>
      <c r="V239" s="5">
        <f>SUM(Table1[[#This Row],[Spalte94]:[Spalte92]])*5</f>
        <v>0</v>
      </c>
      <c r="W239" t="s">
        <v>58</v>
      </c>
      <c r="X239" s="5">
        <f t="shared" si="43"/>
        <v>0</v>
      </c>
      <c r="Y239" t="s">
        <v>18</v>
      </c>
      <c r="Z239" s="5">
        <f t="shared" si="44"/>
        <v>0</v>
      </c>
      <c r="AA239" t="s">
        <v>19</v>
      </c>
      <c r="AB239" s="5">
        <f t="shared" si="45"/>
        <v>0</v>
      </c>
      <c r="AC239" t="s">
        <v>27</v>
      </c>
      <c r="AD239" s="5">
        <f t="shared" si="46"/>
        <v>5</v>
      </c>
      <c r="AE239" t="s">
        <v>28</v>
      </c>
      <c r="AF239" s="5">
        <f t="shared" si="47"/>
        <v>0</v>
      </c>
      <c r="AG239" s="1">
        <v>7</v>
      </c>
      <c r="AH239" s="6">
        <f>ABS(8-Table1[[#This Row],[Die 1. Frauen des FCSP landet in der Regionalliga Nord (12er Liga) auf Rang...?]])</f>
        <v>1</v>
      </c>
      <c r="AI239" s="6">
        <f>0-Table1[[#This Row],[Spalte16]]</f>
        <v>-1</v>
      </c>
      <c r="AJ239" s="1">
        <v>17</v>
      </c>
      <c r="AK239" s="6">
        <f>ABS(16-Table1[[#This Row],[Die U23 des FCSP landet in der Regionalliga Nord (18er Liga) auf Rang....?]])</f>
        <v>1</v>
      </c>
      <c r="AL239" s="6">
        <f>0-Table1[[#This Row],[Spalte17]]</f>
        <v>-1</v>
      </c>
      <c r="AM23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39"/>
    </row>
    <row r="240" spans="1:42" x14ac:dyDescent="0.25">
      <c r="A240">
        <v>238</v>
      </c>
      <c r="B240" t="s">
        <v>555</v>
      </c>
      <c r="C240" s="1">
        <v>15</v>
      </c>
      <c r="D240" s="6">
        <f>-18+Table1[[#This Row],[Auf welchem Platz landet der FC St. Pauli in der 1. Bundesliga 2025/26?]]</f>
        <v>-3</v>
      </c>
      <c r="E240" t="s">
        <v>14</v>
      </c>
      <c r="F240" s="5">
        <v>5</v>
      </c>
      <c r="G240" t="s">
        <v>14</v>
      </c>
      <c r="H240" t="s">
        <v>17</v>
      </c>
      <c r="I240" t="s">
        <v>56</v>
      </c>
      <c r="J240" t="s">
        <v>25</v>
      </c>
      <c r="K240">
        <f t="shared" si="36"/>
        <v>1</v>
      </c>
      <c r="L240">
        <f t="shared" si="37"/>
        <v>1</v>
      </c>
      <c r="M240">
        <f t="shared" si="38"/>
        <v>1</v>
      </c>
      <c r="N240">
        <f t="shared" si="39"/>
        <v>0</v>
      </c>
      <c r="O240" s="5">
        <f>SUM(Table1[[#This Row],[Spalte5]:[Spalte6]])*5</f>
        <v>15</v>
      </c>
      <c r="P240" t="s">
        <v>34</v>
      </c>
      <c r="Q240" t="s">
        <v>78</v>
      </c>
      <c r="R240" t="s">
        <v>133</v>
      </c>
      <c r="S240">
        <f t="shared" si="40"/>
        <v>0</v>
      </c>
      <c r="T240">
        <f t="shared" si="41"/>
        <v>1</v>
      </c>
      <c r="U240">
        <f t="shared" si="42"/>
        <v>0</v>
      </c>
      <c r="V240" s="5">
        <f>SUM(Table1[[#This Row],[Spalte94]:[Spalte92]])*5</f>
        <v>5</v>
      </c>
      <c r="W240" t="s">
        <v>34</v>
      </c>
      <c r="X240" s="5">
        <f t="shared" si="43"/>
        <v>0</v>
      </c>
      <c r="Y240" t="s">
        <v>18</v>
      </c>
      <c r="Z240" s="5">
        <f t="shared" si="44"/>
        <v>0</v>
      </c>
      <c r="AA240" t="s">
        <v>19</v>
      </c>
      <c r="AB240" s="5">
        <f t="shared" si="45"/>
        <v>0</v>
      </c>
      <c r="AC240" t="s">
        <v>20</v>
      </c>
      <c r="AD240" s="5">
        <f t="shared" si="46"/>
        <v>0</v>
      </c>
      <c r="AE240" t="s">
        <v>32</v>
      </c>
      <c r="AF240" s="5">
        <f t="shared" si="47"/>
        <v>0</v>
      </c>
      <c r="AG240" s="1">
        <v>8</v>
      </c>
      <c r="AH240" s="6">
        <f>ABS(8-Table1[[#This Row],[Die 1. Frauen des FCSP landet in der Regionalliga Nord (12er Liga) auf Rang...?]])</f>
        <v>0</v>
      </c>
      <c r="AI240" s="6">
        <v>5</v>
      </c>
      <c r="AJ240" s="1">
        <v>8</v>
      </c>
      <c r="AK240" s="6">
        <f>ABS(16-Table1[[#This Row],[Die U23 des FCSP landet in der Regionalliga Nord (18er Liga) auf Rang....?]])</f>
        <v>8</v>
      </c>
      <c r="AL240" s="6">
        <f>0-Table1[[#This Row],[Spalte17]]</f>
        <v>-8</v>
      </c>
      <c r="AM24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40"/>
    </row>
    <row r="241" spans="1:42" x14ac:dyDescent="0.25">
      <c r="A241">
        <v>239</v>
      </c>
      <c r="B241" t="s">
        <v>496</v>
      </c>
      <c r="C241" s="1">
        <v>14</v>
      </c>
      <c r="D241" s="6">
        <f>-18+Table1[[#This Row],[Auf welchem Platz landet der FC St. Pauli in der 1. Bundesliga 2025/26?]]</f>
        <v>-4</v>
      </c>
      <c r="E241" t="s">
        <v>14</v>
      </c>
      <c r="F241" s="5">
        <v>5</v>
      </c>
      <c r="G241" t="s">
        <v>17</v>
      </c>
      <c r="H241" t="s">
        <v>25</v>
      </c>
      <c r="I241" t="s">
        <v>14</v>
      </c>
      <c r="J241" t="s">
        <v>43</v>
      </c>
      <c r="K241">
        <f t="shared" si="36"/>
        <v>1</v>
      </c>
      <c r="L241">
        <f t="shared" si="37"/>
        <v>1</v>
      </c>
      <c r="M241">
        <f t="shared" si="38"/>
        <v>1</v>
      </c>
      <c r="N241">
        <f t="shared" si="39"/>
        <v>0</v>
      </c>
      <c r="O241" s="5">
        <f>SUM(Table1[[#This Row],[Spalte5]:[Spalte6]])*5</f>
        <v>15</v>
      </c>
      <c r="P241" t="s">
        <v>34</v>
      </c>
      <c r="Q241" t="s">
        <v>78</v>
      </c>
      <c r="R241" t="s">
        <v>58</v>
      </c>
      <c r="S241">
        <f t="shared" si="40"/>
        <v>0</v>
      </c>
      <c r="T241">
        <f t="shared" si="41"/>
        <v>1</v>
      </c>
      <c r="U241">
        <f t="shared" si="42"/>
        <v>0</v>
      </c>
      <c r="V241" s="5">
        <f>SUM(Table1[[#This Row],[Spalte94]:[Spalte92]])*5</f>
        <v>5</v>
      </c>
      <c r="W241" t="s">
        <v>34</v>
      </c>
      <c r="X241" s="5">
        <f t="shared" si="43"/>
        <v>0</v>
      </c>
      <c r="Y241" t="s">
        <v>18</v>
      </c>
      <c r="Z241" s="5">
        <f t="shared" si="44"/>
        <v>0</v>
      </c>
      <c r="AA241" t="s">
        <v>35</v>
      </c>
      <c r="AB241" s="5">
        <f t="shared" si="45"/>
        <v>0</v>
      </c>
      <c r="AC241" t="s">
        <v>27</v>
      </c>
      <c r="AD241" s="5">
        <f t="shared" si="46"/>
        <v>5</v>
      </c>
      <c r="AE241" t="s">
        <v>28</v>
      </c>
      <c r="AF241" s="5">
        <f t="shared" si="47"/>
        <v>0</v>
      </c>
      <c r="AG241" s="1">
        <v>3</v>
      </c>
      <c r="AH241" s="6">
        <f>ABS(8-Table1[[#This Row],[Die 1. Frauen des FCSP landet in der Regionalliga Nord (12er Liga) auf Rang...?]])</f>
        <v>5</v>
      </c>
      <c r="AI241" s="6">
        <f>0-Table1[[#This Row],[Spalte16]]</f>
        <v>-5</v>
      </c>
      <c r="AJ241" s="1">
        <v>14</v>
      </c>
      <c r="AK241" s="6">
        <f>ABS(16-Table1[[#This Row],[Die U23 des FCSP landet in der Regionalliga Nord (18er Liga) auf Rang....?]])</f>
        <v>2</v>
      </c>
      <c r="AL241" s="6">
        <f>0-Table1[[#This Row],[Spalte17]]</f>
        <v>-2</v>
      </c>
      <c r="AM24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41"/>
    </row>
    <row r="242" spans="1:42" x14ac:dyDescent="0.25">
      <c r="A242">
        <v>240</v>
      </c>
      <c r="B242" t="s">
        <v>810</v>
      </c>
      <c r="C242" s="1">
        <v>15</v>
      </c>
      <c r="D242" s="6">
        <f>-18+Table1[[#This Row],[Auf welchem Platz landet der FC St. Pauli in der 1. Bundesliga 2025/26?]]</f>
        <v>-3</v>
      </c>
      <c r="E242" t="s">
        <v>14</v>
      </c>
      <c r="F242" s="5">
        <v>5</v>
      </c>
      <c r="G242" t="s">
        <v>14</v>
      </c>
      <c r="H242" t="s">
        <v>54</v>
      </c>
      <c r="I242" t="s">
        <v>56</v>
      </c>
      <c r="J242" t="s">
        <v>17</v>
      </c>
      <c r="K242">
        <f t="shared" si="36"/>
        <v>1</v>
      </c>
      <c r="L242">
        <f t="shared" si="37"/>
        <v>0</v>
      </c>
      <c r="M242">
        <f t="shared" si="38"/>
        <v>1</v>
      </c>
      <c r="N242">
        <f t="shared" si="39"/>
        <v>0</v>
      </c>
      <c r="O242" s="5">
        <f>SUM(Table1[[#This Row],[Spalte5]:[Spalte6]])*5</f>
        <v>10</v>
      </c>
      <c r="P242" t="s">
        <v>78</v>
      </c>
      <c r="Q242" t="s">
        <v>24</v>
      </c>
      <c r="R242" t="s">
        <v>34</v>
      </c>
      <c r="S242">
        <f t="shared" si="40"/>
        <v>0</v>
      </c>
      <c r="T242">
        <f t="shared" si="41"/>
        <v>1</v>
      </c>
      <c r="U242">
        <f t="shared" si="42"/>
        <v>0</v>
      </c>
      <c r="V242" s="5">
        <f>SUM(Table1[[#This Row],[Spalte94]:[Spalte92]])*5</f>
        <v>5</v>
      </c>
      <c r="W242" t="s">
        <v>15</v>
      </c>
      <c r="X242" s="5">
        <f t="shared" si="43"/>
        <v>0</v>
      </c>
      <c r="Y242" t="s">
        <v>48</v>
      </c>
      <c r="Z242" s="5">
        <f t="shared" si="44"/>
        <v>0</v>
      </c>
      <c r="AA242" t="s">
        <v>19</v>
      </c>
      <c r="AB242" s="5">
        <f t="shared" si="45"/>
        <v>0</v>
      </c>
      <c r="AC242" t="s">
        <v>27</v>
      </c>
      <c r="AD242" s="5">
        <f t="shared" si="46"/>
        <v>5</v>
      </c>
      <c r="AE242" t="s">
        <v>37</v>
      </c>
      <c r="AF242" s="5">
        <f t="shared" si="47"/>
        <v>0</v>
      </c>
      <c r="AG242" s="1">
        <v>6</v>
      </c>
      <c r="AH242" s="6">
        <f>ABS(8-Table1[[#This Row],[Die 1. Frauen des FCSP landet in der Regionalliga Nord (12er Liga) auf Rang...?]])</f>
        <v>2</v>
      </c>
      <c r="AI242" s="6">
        <f>0-Table1[[#This Row],[Spalte16]]</f>
        <v>-2</v>
      </c>
      <c r="AJ242" s="1">
        <v>15</v>
      </c>
      <c r="AK242" s="6">
        <f>ABS(16-Table1[[#This Row],[Die U23 des FCSP landet in der Regionalliga Nord (18er Liga) auf Rang....?]])</f>
        <v>1</v>
      </c>
      <c r="AL242" s="6">
        <f>0-Table1[[#This Row],[Spalte17]]</f>
        <v>-1</v>
      </c>
      <c r="AM24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42"/>
    </row>
    <row r="243" spans="1:42" x14ac:dyDescent="0.25">
      <c r="A243">
        <v>241</v>
      </c>
      <c r="B243" t="s">
        <v>915</v>
      </c>
      <c r="C243" s="1">
        <v>13</v>
      </c>
      <c r="D243" s="6">
        <f>-18+Table1[[#This Row],[Auf welchem Platz landet der FC St. Pauli in der 1. Bundesliga 2025/26?]]</f>
        <v>-5</v>
      </c>
      <c r="E243" t="s">
        <v>14</v>
      </c>
      <c r="F243" s="5">
        <v>5</v>
      </c>
      <c r="G243" t="s">
        <v>14</v>
      </c>
      <c r="H243" t="s">
        <v>25</v>
      </c>
      <c r="I243" t="s">
        <v>17</v>
      </c>
      <c r="J243" t="s">
        <v>56</v>
      </c>
      <c r="K243">
        <f t="shared" si="36"/>
        <v>1</v>
      </c>
      <c r="L243">
        <f t="shared" si="37"/>
        <v>1</v>
      </c>
      <c r="M243">
        <f t="shared" si="38"/>
        <v>1</v>
      </c>
      <c r="N243">
        <f t="shared" si="39"/>
        <v>0</v>
      </c>
      <c r="O243" s="5">
        <f>SUM(Table1[[#This Row],[Spalte5]:[Spalte6]])*5</f>
        <v>15</v>
      </c>
      <c r="P243" t="s">
        <v>34</v>
      </c>
      <c r="Q243" t="s">
        <v>78</v>
      </c>
      <c r="R243" t="s">
        <v>23</v>
      </c>
      <c r="S243">
        <f t="shared" si="40"/>
        <v>0</v>
      </c>
      <c r="T243">
        <f t="shared" si="41"/>
        <v>1</v>
      </c>
      <c r="U243">
        <f t="shared" si="42"/>
        <v>0</v>
      </c>
      <c r="V243" s="5">
        <f>SUM(Table1[[#This Row],[Spalte94]:[Spalte92]])*5</f>
        <v>5</v>
      </c>
      <c r="W243" t="s">
        <v>58</v>
      </c>
      <c r="X243" s="5">
        <f t="shared" si="43"/>
        <v>0</v>
      </c>
      <c r="Y243" t="s">
        <v>18</v>
      </c>
      <c r="Z243" s="5">
        <f t="shared" si="44"/>
        <v>0</v>
      </c>
      <c r="AA243" t="s">
        <v>35</v>
      </c>
      <c r="AB243" s="5">
        <f t="shared" si="45"/>
        <v>0</v>
      </c>
      <c r="AC243" t="s">
        <v>27</v>
      </c>
      <c r="AD243" s="5">
        <f t="shared" si="46"/>
        <v>5</v>
      </c>
      <c r="AE243" t="s">
        <v>32</v>
      </c>
      <c r="AF243" s="5">
        <f t="shared" si="47"/>
        <v>0</v>
      </c>
      <c r="AG243" s="1">
        <v>3</v>
      </c>
      <c r="AH243" s="6">
        <f>ABS(8-Table1[[#This Row],[Die 1. Frauen des FCSP landet in der Regionalliga Nord (12er Liga) auf Rang...?]])</f>
        <v>5</v>
      </c>
      <c r="AI243" s="6">
        <f>0-Table1[[#This Row],[Spalte16]]</f>
        <v>-5</v>
      </c>
      <c r="AJ243" s="1">
        <v>15</v>
      </c>
      <c r="AK243" s="6">
        <f>ABS(16-Table1[[#This Row],[Die U23 des FCSP landet in der Regionalliga Nord (18er Liga) auf Rang....?]])</f>
        <v>1</v>
      </c>
      <c r="AL243" s="6">
        <f>0-Table1[[#This Row],[Spalte17]]</f>
        <v>-1</v>
      </c>
      <c r="AM24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43"/>
    </row>
    <row r="244" spans="1:42" x14ac:dyDescent="0.25">
      <c r="A244">
        <v>242</v>
      </c>
      <c r="B244" t="s">
        <v>751</v>
      </c>
      <c r="C244" s="1">
        <v>15</v>
      </c>
      <c r="D244" s="6">
        <f>-18+Table1[[#This Row],[Auf welchem Platz landet der FC St. Pauli in der 1. Bundesliga 2025/26?]]</f>
        <v>-3</v>
      </c>
      <c r="E244" t="s">
        <v>14</v>
      </c>
      <c r="F244" s="5">
        <v>5</v>
      </c>
      <c r="G244" t="s">
        <v>14</v>
      </c>
      <c r="H244" t="s">
        <v>56</v>
      </c>
      <c r="I244" t="s">
        <v>17</v>
      </c>
      <c r="J244" t="s">
        <v>43</v>
      </c>
      <c r="K244">
        <f t="shared" si="36"/>
        <v>1</v>
      </c>
      <c r="L244">
        <f t="shared" si="37"/>
        <v>0</v>
      </c>
      <c r="M244">
        <f t="shared" si="38"/>
        <v>1</v>
      </c>
      <c r="N244">
        <f t="shared" si="39"/>
        <v>0</v>
      </c>
      <c r="O244" s="5">
        <f>SUM(Table1[[#This Row],[Spalte5]:[Spalte6]])*5</f>
        <v>10</v>
      </c>
      <c r="P244" t="s">
        <v>23</v>
      </c>
      <c r="Q244" t="s">
        <v>78</v>
      </c>
      <c r="R244" t="s">
        <v>34</v>
      </c>
      <c r="S244">
        <f t="shared" si="40"/>
        <v>0</v>
      </c>
      <c r="T244">
        <f t="shared" si="41"/>
        <v>1</v>
      </c>
      <c r="U244">
        <f t="shared" si="42"/>
        <v>0</v>
      </c>
      <c r="V244" s="5">
        <f>SUM(Table1[[#This Row],[Spalte94]:[Spalte92]])*5</f>
        <v>5</v>
      </c>
      <c r="W244" t="s">
        <v>23</v>
      </c>
      <c r="X244" s="5">
        <f t="shared" si="43"/>
        <v>0</v>
      </c>
      <c r="Y244" t="s">
        <v>18</v>
      </c>
      <c r="Z244" s="5">
        <f t="shared" si="44"/>
        <v>0</v>
      </c>
      <c r="AA244" t="s">
        <v>35</v>
      </c>
      <c r="AB244" s="5">
        <f t="shared" si="45"/>
        <v>0</v>
      </c>
      <c r="AC244" t="s">
        <v>27</v>
      </c>
      <c r="AD244" s="5">
        <f t="shared" si="46"/>
        <v>5</v>
      </c>
      <c r="AE244" t="s">
        <v>28</v>
      </c>
      <c r="AF244" s="5">
        <f t="shared" si="47"/>
        <v>0</v>
      </c>
      <c r="AG244" s="1">
        <v>6</v>
      </c>
      <c r="AH244" s="6">
        <f>ABS(8-Table1[[#This Row],[Die 1. Frauen des FCSP landet in der Regionalliga Nord (12er Liga) auf Rang...?]])</f>
        <v>2</v>
      </c>
      <c r="AI244" s="6">
        <f>0-Table1[[#This Row],[Spalte16]]</f>
        <v>-2</v>
      </c>
      <c r="AJ244" s="1">
        <v>15</v>
      </c>
      <c r="AK244" s="6">
        <f>ABS(16-Table1[[#This Row],[Die U23 des FCSP landet in der Regionalliga Nord (18er Liga) auf Rang....?]])</f>
        <v>1</v>
      </c>
      <c r="AL244" s="6">
        <f>0-Table1[[#This Row],[Spalte17]]</f>
        <v>-1</v>
      </c>
      <c r="AM24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44"/>
    </row>
    <row r="245" spans="1:42" x14ac:dyDescent="0.25">
      <c r="A245">
        <v>243</v>
      </c>
      <c r="B245" t="s">
        <v>384</v>
      </c>
      <c r="C245" s="1">
        <v>15</v>
      </c>
      <c r="D245" s="6">
        <f>-18+Table1[[#This Row],[Auf welchem Platz landet der FC St. Pauli in der 1. Bundesliga 2025/26?]]</f>
        <v>-3</v>
      </c>
      <c r="E245" t="s">
        <v>14</v>
      </c>
      <c r="F245" s="5">
        <v>5</v>
      </c>
      <c r="G245" t="s">
        <v>25</v>
      </c>
      <c r="H245" t="s">
        <v>56</v>
      </c>
      <c r="I245" t="s">
        <v>54</v>
      </c>
      <c r="J245" t="s">
        <v>16</v>
      </c>
      <c r="K245">
        <f t="shared" si="36"/>
        <v>0</v>
      </c>
      <c r="L245">
        <f t="shared" si="37"/>
        <v>1</v>
      </c>
      <c r="M245">
        <f t="shared" si="38"/>
        <v>0</v>
      </c>
      <c r="N245">
        <f t="shared" si="39"/>
        <v>1</v>
      </c>
      <c r="O245" s="5">
        <f>SUM(Table1[[#This Row],[Spalte5]:[Spalte6]])*5</f>
        <v>10</v>
      </c>
      <c r="P245" t="s">
        <v>34</v>
      </c>
      <c r="Q245" t="s">
        <v>78</v>
      </c>
      <c r="R245" t="s">
        <v>41</v>
      </c>
      <c r="S245">
        <f t="shared" si="40"/>
        <v>0</v>
      </c>
      <c r="T245">
        <f t="shared" si="41"/>
        <v>1</v>
      </c>
      <c r="U245">
        <f t="shared" si="42"/>
        <v>0</v>
      </c>
      <c r="V245" s="5">
        <f>SUM(Table1[[#This Row],[Spalte94]:[Spalte92]])*5</f>
        <v>5</v>
      </c>
      <c r="W245" t="s">
        <v>15</v>
      </c>
      <c r="X245" s="5">
        <f t="shared" si="43"/>
        <v>0</v>
      </c>
      <c r="Y245" t="s">
        <v>48</v>
      </c>
      <c r="Z245" s="5">
        <f t="shared" si="44"/>
        <v>0</v>
      </c>
      <c r="AA245" t="s">
        <v>19</v>
      </c>
      <c r="AB245" s="5">
        <f t="shared" si="45"/>
        <v>0</v>
      </c>
      <c r="AC245" t="s">
        <v>27</v>
      </c>
      <c r="AD245" s="5">
        <f t="shared" si="46"/>
        <v>5</v>
      </c>
      <c r="AE245" t="s">
        <v>32</v>
      </c>
      <c r="AF245" s="5">
        <f t="shared" si="47"/>
        <v>0</v>
      </c>
      <c r="AG245" s="1">
        <v>9</v>
      </c>
      <c r="AH245" s="6">
        <f>ABS(8-Table1[[#This Row],[Die 1. Frauen des FCSP landet in der Regionalliga Nord (12er Liga) auf Rang...?]])</f>
        <v>1</v>
      </c>
      <c r="AI245" s="6">
        <f>0-Table1[[#This Row],[Spalte16]]</f>
        <v>-1</v>
      </c>
      <c r="AJ245" s="1">
        <v>14</v>
      </c>
      <c r="AK245" s="6">
        <f>ABS(16-Table1[[#This Row],[Die U23 des FCSP landet in der Regionalliga Nord (18er Liga) auf Rang....?]])</f>
        <v>2</v>
      </c>
      <c r="AL245" s="6">
        <f>0-Table1[[#This Row],[Spalte17]]</f>
        <v>-2</v>
      </c>
      <c r="AM24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45"/>
    </row>
    <row r="246" spans="1:42" x14ac:dyDescent="0.25">
      <c r="A246">
        <v>244</v>
      </c>
      <c r="B246" t="s">
        <v>235</v>
      </c>
      <c r="C246" s="1">
        <v>8</v>
      </c>
      <c r="D246" s="6">
        <f>-18+Table1[[#This Row],[Auf welchem Platz landet der FC St. Pauli in der 1. Bundesliga 2025/26?]]</f>
        <v>-10</v>
      </c>
      <c r="E246" t="s">
        <v>14</v>
      </c>
      <c r="F246" s="5">
        <v>5</v>
      </c>
      <c r="G246" t="s">
        <v>14</v>
      </c>
      <c r="H246" t="s">
        <v>25</v>
      </c>
      <c r="I246" t="s">
        <v>16</v>
      </c>
      <c r="J246" t="s">
        <v>43</v>
      </c>
      <c r="K246">
        <f t="shared" si="36"/>
        <v>1</v>
      </c>
      <c r="L246">
        <f t="shared" si="37"/>
        <v>1</v>
      </c>
      <c r="M246">
        <f t="shared" si="38"/>
        <v>0</v>
      </c>
      <c r="N246">
        <f t="shared" si="39"/>
        <v>1</v>
      </c>
      <c r="O246" s="5">
        <f>SUM(Table1[[#This Row],[Spalte5]:[Spalte6]])*5</f>
        <v>15</v>
      </c>
      <c r="P246" t="s">
        <v>34</v>
      </c>
      <c r="Q246" t="s">
        <v>78</v>
      </c>
      <c r="R246" t="s">
        <v>24</v>
      </c>
      <c r="S246">
        <f t="shared" si="40"/>
        <v>0</v>
      </c>
      <c r="T246">
        <f t="shared" si="41"/>
        <v>1</v>
      </c>
      <c r="U246">
        <f t="shared" si="42"/>
        <v>0</v>
      </c>
      <c r="V246" s="5">
        <f>SUM(Table1[[#This Row],[Spalte94]:[Spalte92]])*5</f>
        <v>5</v>
      </c>
      <c r="W246" t="s">
        <v>34</v>
      </c>
      <c r="X246" s="5">
        <f t="shared" si="43"/>
        <v>0</v>
      </c>
      <c r="Y246" t="s">
        <v>46</v>
      </c>
      <c r="Z246" s="5">
        <f t="shared" si="44"/>
        <v>0</v>
      </c>
      <c r="AA246" t="s">
        <v>19</v>
      </c>
      <c r="AB246" s="5">
        <f t="shared" si="45"/>
        <v>0</v>
      </c>
      <c r="AC246" t="s">
        <v>20</v>
      </c>
      <c r="AD246" s="5">
        <f t="shared" si="46"/>
        <v>0</v>
      </c>
      <c r="AE246" t="s">
        <v>39</v>
      </c>
      <c r="AF246" s="5">
        <f t="shared" si="47"/>
        <v>0</v>
      </c>
      <c r="AG246" s="1">
        <v>8</v>
      </c>
      <c r="AH246" s="6">
        <f>ABS(8-Table1[[#This Row],[Die 1. Frauen des FCSP landet in der Regionalliga Nord (12er Liga) auf Rang...?]])</f>
        <v>0</v>
      </c>
      <c r="AI246" s="6">
        <v>5</v>
      </c>
      <c r="AJ246" s="1">
        <v>15</v>
      </c>
      <c r="AK246" s="6">
        <f>ABS(16-Table1[[#This Row],[Die U23 des FCSP landet in der Regionalliga Nord (18er Liga) auf Rang....?]])</f>
        <v>1</v>
      </c>
      <c r="AL246" s="6">
        <f>0-Table1[[#This Row],[Spalte17]]</f>
        <v>-1</v>
      </c>
      <c r="AM24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46"/>
    </row>
    <row r="247" spans="1:42" x14ac:dyDescent="0.25">
      <c r="A247">
        <v>245</v>
      </c>
      <c r="B247" t="s">
        <v>566</v>
      </c>
      <c r="C247" s="1">
        <v>14</v>
      </c>
      <c r="D247" s="6">
        <f>-18+Table1[[#This Row],[Auf welchem Platz landet der FC St. Pauli in der 1. Bundesliga 2025/26?]]</f>
        <v>-4</v>
      </c>
      <c r="E247" t="s">
        <v>14</v>
      </c>
      <c r="F247" s="5">
        <v>5</v>
      </c>
      <c r="G247" t="s">
        <v>14</v>
      </c>
      <c r="H247" t="s">
        <v>54</v>
      </c>
      <c r="I247" t="s">
        <v>56</v>
      </c>
      <c r="J247" t="s">
        <v>25</v>
      </c>
      <c r="K247">
        <f t="shared" si="36"/>
        <v>1</v>
      </c>
      <c r="L247">
        <f t="shared" si="37"/>
        <v>1</v>
      </c>
      <c r="M247">
        <f t="shared" si="38"/>
        <v>0</v>
      </c>
      <c r="N247">
        <f t="shared" si="39"/>
        <v>0</v>
      </c>
      <c r="O247" s="5">
        <f>SUM(Table1[[#This Row],[Spalte5]:[Spalte6]])*5</f>
        <v>10</v>
      </c>
      <c r="P247" t="s">
        <v>34</v>
      </c>
      <c r="Q247" t="s">
        <v>78</v>
      </c>
      <c r="R247" t="s">
        <v>23</v>
      </c>
      <c r="S247">
        <f t="shared" si="40"/>
        <v>0</v>
      </c>
      <c r="T247">
        <f t="shared" si="41"/>
        <v>1</v>
      </c>
      <c r="U247">
        <f t="shared" si="42"/>
        <v>0</v>
      </c>
      <c r="V247" s="5">
        <f>SUM(Table1[[#This Row],[Spalte94]:[Spalte92]])*5</f>
        <v>5</v>
      </c>
      <c r="W247" t="s">
        <v>23</v>
      </c>
      <c r="X247" s="5">
        <f t="shared" si="43"/>
        <v>0</v>
      </c>
      <c r="Y247" t="s">
        <v>18</v>
      </c>
      <c r="Z247" s="5">
        <f t="shared" si="44"/>
        <v>0</v>
      </c>
      <c r="AA247" t="s">
        <v>35</v>
      </c>
      <c r="AB247" s="5">
        <f t="shared" si="45"/>
        <v>0</v>
      </c>
      <c r="AC247" t="s">
        <v>20</v>
      </c>
      <c r="AD247" s="5">
        <f t="shared" si="46"/>
        <v>0</v>
      </c>
      <c r="AE247" t="s">
        <v>37</v>
      </c>
      <c r="AF247" s="5">
        <f t="shared" si="47"/>
        <v>0</v>
      </c>
      <c r="AG247" s="1">
        <v>6</v>
      </c>
      <c r="AH247" s="6">
        <f>ABS(8-Table1[[#This Row],[Die 1. Frauen des FCSP landet in der Regionalliga Nord (12er Liga) auf Rang...?]])</f>
        <v>2</v>
      </c>
      <c r="AI247" s="6">
        <f>0-Table1[[#This Row],[Spalte16]]</f>
        <v>-2</v>
      </c>
      <c r="AJ247" s="1">
        <v>16</v>
      </c>
      <c r="AK247" s="6">
        <f>ABS(16-Table1[[#This Row],[Die U23 des FCSP landet in der Regionalliga Nord (18er Liga) auf Rang....?]])</f>
        <v>0</v>
      </c>
      <c r="AL247" s="6">
        <v>5</v>
      </c>
      <c r="AM24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47"/>
    </row>
    <row r="248" spans="1:42" x14ac:dyDescent="0.25">
      <c r="A248">
        <v>246</v>
      </c>
      <c r="B248" t="s">
        <v>245</v>
      </c>
      <c r="C248" s="1">
        <v>14</v>
      </c>
      <c r="D248" s="6">
        <f>-18+Table1[[#This Row],[Auf welchem Platz landet der FC St. Pauli in der 1. Bundesliga 2025/26?]]</f>
        <v>-4</v>
      </c>
      <c r="E248" t="s">
        <v>14</v>
      </c>
      <c r="F248" s="5">
        <v>5</v>
      </c>
      <c r="G248" t="s">
        <v>14</v>
      </c>
      <c r="H248" t="s">
        <v>56</v>
      </c>
      <c r="I248" t="s">
        <v>16</v>
      </c>
      <c r="J248" t="s">
        <v>25</v>
      </c>
      <c r="K248">
        <f t="shared" si="36"/>
        <v>1</v>
      </c>
      <c r="L248">
        <f t="shared" si="37"/>
        <v>1</v>
      </c>
      <c r="M248">
        <f t="shared" si="38"/>
        <v>0</v>
      </c>
      <c r="N248">
        <f t="shared" si="39"/>
        <v>1</v>
      </c>
      <c r="O248" s="5">
        <f>SUM(Table1[[#This Row],[Spalte5]:[Spalte6]])*5</f>
        <v>15</v>
      </c>
      <c r="P248" t="s">
        <v>78</v>
      </c>
      <c r="Q248" t="s">
        <v>34</v>
      </c>
      <c r="R248" t="s">
        <v>23</v>
      </c>
      <c r="S248">
        <f t="shared" si="40"/>
        <v>0</v>
      </c>
      <c r="T248">
        <f t="shared" si="41"/>
        <v>1</v>
      </c>
      <c r="U248">
        <f t="shared" si="42"/>
        <v>0</v>
      </c>
      <c r="V248" s="5">
        <f>SUM(Table1[[#This Row],[Spalte94]:[Spalte92]])*5</f>
        <v>5</v>
      </c>
      <c r="W248" t="s">
        <v>23</v>
      </c>
      <c r="X248" s="5">
        <f t="shared" si="43"/>
        <v>0</v>
      </c>
      <c r="Y248" t="s">
        <v>30</v>
      </c>
      <c r="Z248" s="5">
        <f t="shared" si="44"/>
        <v>0</v>
      </c>
      <c r="AA248" t="s">
        <v>19</v>
      </c>
      <c r="AB248" s="5">
        <f t="shared" si="45"/>
        <v>0</v>
      </c>
      <c r="AC248" t="s">
        <v>20</v>
      </c>
      <c r="AD248" s="5">
        <f t="shared" si="46"/>
        <v>0</v>
      </c>
      <c r="AE248" t="s">
        <v>28</v>
      </c>
      <c r="AF248" s="5">
        <f t="shared" si="47"/>
        <v>0</v>
      </c>
      <c r="AG248" s="1">
        <v>9</v>
      </c>
      <c r="AH248" s="6">
        <f>ABS(8-Table1[[#This Row],[Die 1. Frauen des FCSP landet in der Regionalliga Nord (12er Liga) auf Rang...?]])</f>
        <v>1</v>
      </c>
      <c r="AI248" s="6">
        <f>0-Table1[[#This Row],[Spalte16]]</f>
        <v>-1</v>
      </c>
      <c r="AJ248" s="1">
        <v>17</v>
      </c>
      <c r="AK248" s="6">
        <f>ABS(16-Table1[[#This Row],[Die U23 des FCSP landet in der Regionalliga Nord (18er Liga) auf Rang....?]])</f>
        <v>1</v>
      </c>
      <c r="AL248" s="6">
        <f>0-Table1[[#This Row],[Spalte17]]</f>
        <v>-1</v>
      </c>
      <c r="AM24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48"/>
    </row>
    <row r="249" spans="1:42" x14ac:dyDescent="0.25">
      <c r="A249">
        <v>247</v>
      </c>
      <c r="B249" t="s">
        <v>407</v>
      </c>
      <c r="C249" s="1">
        <v>13</v>
      </c>
      <c r="D249" s="6">
        <f>-18+Table1[[#This Row],[Auf welchem Platz landet der FC St. Pauli in der 1. Bundesliga 2025/26?]]</f>
        <v>-5</v>
      </c>
      <c r="E249" t="s">
        <v>14</v>
      </c>
      <c r="F249" s="5">
        <v>5</v>
      </c>
      <c r="G249" t="s">
        <v>14</v>
      </c>
      <c r="H249" t="s">
        <v>54</v>
      </c>
      <c r="I249" t="s">
        <v>56</v>
      </c>
      <c r="J249" t="s">
        <v>25</v>
      </c>
      <c r="K249">
        <f t="shared" si="36"/>
        <v>1</v>
      </c>
      <c r="L249">
        <f t="shared" si="37"/>
        <v>1</v>
      </c>
      <c r="M249">
        <f t="shared" si="38"/>
        <v>0</v>
      </c>
      <c r="N249">
        <f t="shared" si="39"/>
        <v>0</v>
      </c>
      <c r="O249" s="5">
        <f>SUM(Table1[[#This Row],[Spalte5]:[Spalte6]])*5</f>
        <v>10</v>
      </c>
      <c r="P249" t="s">
        <v>78</v>
      </c>
      <c r="Q249" t="s">
        <v>23</v>
      </c>
      <c r="R249" t="s">
        <v>15</v>
      </c>
      <c r="S249">
        <f t="shared" si="40"/>
        <v>0</v>
      </c>
      <c r="T249">
        <f t="shared" si="41"/>
        <v>1</v>
      </c>
      <c r="U249">
        <f t="shared" si="42"/>
        <v>0</v>
      </c>
      <c r="V249" s="5">
        <f>SUM(Table1[[#This Row],[Spalte94]:[Spalte92]])*5</f>
        <v>5</v>
      </c>
      <c r="W249" t="s">
        <v>50</v>
      </c>
      <c r="X249" s="5">
        <f t="shared" si="43"/>
        <v>0</v>
      </c>
      <c r="Y249" t="s">
        <v>18</v>
      </c>
      <c r="Z249" s="5">
        <f t="shared" si="44"/>
        <v>0</v>
      </c>
      <c r="AA249" t="s">
        <v>35</v>
      </c>
      <c r="AB249" s="5">
        <f t="shared" si="45"/>
        <v>0</v>
      </c>
      <c r="AC249" t="s">
        <v>20</v>
      </c>
      <c r="AD249" s="5">
        <f t="shared" si="46"/>
        <v>0</v>
      </c>
      <c r="AE249" t="s">
        <v>39</v>
      </c>
      <c r="AF249" s="5">
        <f t="shared" si="47"/>
        <v>0</v>
      </c>
      <c r="AG249" s="1">
        <v>8</v>
      </c>
      <c r="AH249" s="6">
        <f>ABS(8-Table1[[#This Row],[Die 1. Frauen des FCSP landet in der Regionalliga Nord (12er Liga) auf Rang...?]])</f>
        <v>0</v>
      </c>
      <c r="AI249" s="6">
        <v>5</v>
      </c>
      <c r="AJ249" s="1">
        <v>17</v>
      </c>
      <c r="AK249" s="6">
        <f>ABS(16-Table1[[#This Row],[Die U23 des FCSP landet in der Regionalliga Nord (18er Liga) auf Rang....?]])</f>
        <v>1</v>
      </c>
      <c r="AL249" s="6">
        <f>0-Table1[[#This Row],[Spalte17]]</f>
        <v>-1</v>
      </c>
      <c r="AM24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49"/>
    </row>
    <row r="250" spans="1:42" x14ac:dyDescent="0.25">
      <c r="A250">
        <v>248</v>
      </c>
      <c r="B250" t="s">
        <v>551</v>
      </c>
      <c r="C250" s="1">
        <v>15</v>
      </c>
      <c r="D250" s="6">
        <f>-18+Table1[[#This Row],[Auf welchem Platz landet der FC St. Pauli in der 1. Bundesliga 2025/26?]]</f>
        <v>-3</v>
      </c>
      <c r="E250" t="s">
        <v>14</v>
      </c>
      <c r="F250" s="5">
        <v>5</v>
      </c>
      <c r="G250" t="s">
        <v>14</v>
      </c>
      <c r="H250" t="s">
        <v>56</v>
      </c>
      <c r="I250" t="s">
        <v>25</v>
      </c>
      <c r="J250" t="s">
        <v>54</v>
      </c>
      <c r="K250">
        <f t="shared" si="36"/>
        <v>1</v>
      </c>
      <c r="L250">
        <f t="shared" si="37"/>
        <v>1</v>
      </c>
      <c r="M250">
        <f t="shared" si="38"/>
        <v>0</v>
      </c>
      <c r="N250">
        <f t="shared" si="39"/>
        <v>0</v>
      </c>
      <c r="O250" s="5">
        <f>SUM(Table1[[#This Row],[Spalte5]:[Spalte6]])*5</f>
        <v>10</v>
      </c>
      <c r="P250" t="s">
        <v>34</v>
      </c>
      <c r="Q250" t="s">
        <v>23</v>
      </c>
      <c r="R250" t="s">
        <v>78</v>
      </c>
      <c r="S250">
        <f t="shared" si="40"/>
        <v>0</v>
      </c>
      <c r="T250">
        <f t="shared" si="41"/>
        <v>1</v>
      </c>
      <c r="U250">
        <f t="shared" si="42"/>
        <v>0</v>
      </c>
      <c r="V250" s="5">
        <f>SUM(Table1[[#This Row],[Spalte94]:[Spalte92]])*5</f>
        <v>5</v>
      </c>
      <c r="W250" t="s">
        <v>58</v>
      </c>
      <c r="X250" s="5">
        <f t="shared" si="43"/>
        <v>0</v>
      </c>
      <c r="Y250" t="s">
        <v>18</v>
      </c>
      <c r="Z250" s="5">
        <f t="shared" si="44"/>
        <v>0</v>
      </c>
      <c r="AA250" t="s">
        <v>35</v>
      </c>
      <c r="AB250" s="5">
        <f t="shared" si="45"/>
        <v>0</v>
      </c>
      <c r="AC250" t="s">
        <v>27</v>
      </c>
      <c r="AD250" s="5">
        <f t="shared" si="46"/>
        <v>5</v>
      </c>
      <c r="AE250" t="s">
        <v>37</v>
      </c>
      <c r="AF250" s="5">
        <f t="shared" si="47"/>
        <v>0</v>
      </c>
      <c r="AG250" s="1">
        <v>7</v>
      </c>
      <c r="AH250" s="6">
        <f>ABS(8-Table1[[#This Row],[Die 1. Frauen des FCSP landet in der Regionalliga Nord (12er Liga) auf Rang...?]])</f>
        <v>1</v>
      </c>
      <c r="AI250" s="6">
        <f>0-Table1[[#This Row],[Spalte16]]</f>
        <v>-1</v>
      </c>
      <c r="AJ250" s="1">
        <v>14</v>
      </c>
      <c r="AK250" s="6">
        <f>ABS(16-Table1[[#This Row],[Die U23 des FCSP landet in der Regionalliga Nord (18er Liga) auf Rang....?]])</f>
        <v>2</v>
      </c>
      <c r="AL250" s="6">
        <f>0-Table1[[#This Row],[Spalte17]]</f>
        <v>-2</v>
      </c>
      <c r="AM25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50"/>
    </row>
    <row r="251" spans="1:42" x14ac:dyDescent="0.25">
      <c r="A251">
        <v>249</v>
      </c>
      <c r="B251" t="s">
        <v>212</v>
      </c>
      <c r="C251" s="1">
        <v>15</v>
      </c>
      <c r="D251" s="6">
        <f>-18+Table1[[#This Row],[Auf welchem Platz landet der FC St. Pauli in der 1. Bundesliga 2025/26?]]</f>
        <v>-3</v>
      </c>
      <c r="E251" t="s">
        <v>14</v>
      </c>
      <c r="F251" s="5">
        <v>5</v>
      </c>
      <c r="G251" t="s">
        <v>25</v>
      </c>
      <c r="H251" t="s">
        <v>56</v>
      </c>
      <c r="I251" t="s">
        <v>14</v>
      </c>
      <c r="J251" t="s">
        <v>16</v>
      </c>
      <c r="K251">
        <f t="shared" si="36"/>
        <v>1</v>
      </c>
      <c r="L251">
        <f t="shared" si="37"/>
        <v>1</v>
      </c>
      <c r="M251">
        <f t="shared" si="38"/>
        <v>0</v>
      </c>
      <c r="N251">
        <f t="shared" si="39"/>
        <v>1</v>
      </c>
      <c r="O251" s="5">
        <f>SUM(Table1[[#This Row],[Spalte5]:[Spalte6]])*5</f>
        <v>15</v>
      </c>
      <c r="P251" t="s">
        <v>78</v>
      </c>
      <c r="Q251" t="s">
        <v>41</v>
      </c>
      <c r="R251" t="s">
        <v>34</v>
      </c>
      <c r="S251">
        <f t="shared" si="40"/>
        <v>0</v>
      </c>
      <c r="T251">
        <f t="shared" si="41"/>
        <v>1</v>
      </c>
      <c r="U251">
        <f t="shared" si="42"/>
        <v>0</v>
      </c>
      <c r="V251" s="5">
        <f>SUM(Table1[[#This Row],[Spalte94]:[Spalte92]])*5</f>
        <v>5</v>
      </c>
      <c r="W251" t="s">
        <v>15</v>
      </c>
      <c r="X251" s="5">
        <f t="shared" si="43"/>
        <v>0</v>
      </c>
      <c r="Y251" t="s">
        <v>18</v>
      </c>
      <c r="Z251" s="5">
        <f t="shared" si="44"/>
        <v>0</v>
      </c>
      <c r="AA251" t="s">
        <v>19</v>
      </c>
      <c r="AB251" s="5">
        <f t="shared" si="45"/>
        <v>0</v>
      </c>
      <c r="AC251" t="s">
        <v>31</v>
      </c>
      <c r="AD251" s="5">
        <f t="shared" si="46"/>
        <v>0</v>
      </c>
      <c r="AE251" t="s">
        <v>32</v>
      </c>
      <c r="AF251" s="5">
        <f t="shared" si="47"/>
        <v>0</v>
      </c>
      <c r="AG251" s="1">
        <v>6</v>
      </c>
      <c r="AH251" s="6">
        <f>ABS(8-Table1[[#This Row],[Die 1. Frauen des FCSP landet in der Regionalliga Nord (12er Liga) auf Rang...?]])</f>
        <v>2</v>
      </c>
      <c r="AI251" s="6">
        <f>0-Table1[[#This Row],[Spalte16]]</f>
        <v>-2</v>
      </c>
      <c r="AJ251" s="1">
        <v>15</v>
      </c>
      <c r="AK251" s="6">
        <f>ABS(16-Table1[[#This Row],[Die U23 des FCSP landet in der Regionalliga Nord (18er Liga) auf Rang....?]])</f>
        <v>1</v>
      </c>
      <c r="AL251" s="6">
        <f>0-Table1[[#This Row],[Spalte17]]</f>
        <v>-1</v>
      </c>
      <c r="AM25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51"/>
    </row>
    <row r="252" spans="1:42" x14ac:dyDescent="0.25">
      <c r="A252">
        <v>250</v>
      </c>
      <c r="B252" t="s">
        <v>313</v>
      </c>
      <c r="C252" s="1">
        <v>15</v>
      </c>
      <c r="D252" s="6">
        <f>-18+Table1[[#This Row],[Auf welchem Platz landet der FC St. Pauli in der 1. Bundesliga 2025/26?]]</f>
        <v>-3</v>
      </c>
      <c r="E252" t="s">
        <v>14</v>
      </c>
      <c r="F252" s="5">
        <v>5</v>
      </c>
      <c r="G252" t="s">
        <v>25</v>
      </c>
      <c r="H252" t="s">
        <v>17</v>
      </c>
      <c r="I252" t="s">
        <v>54</v>
      </c>
      <c r="J252" t="s">
        <v>14</v>
      </c>
      <c r="K252">
        <f t="shared" si="36"/>
        <v>1</v>
      </c>
      <c r="L252">
        <f t="shared" si="37"/>
        <v>1</v>
      </c>
      <c r="M252">
        <f t="shared" si="38"/>
        <v>1</v>
      </c>
      <c r="N252">
        <f t="shared" si="39"/>
        <v>0</v>
      </c>
      <c r="O252" s="5">
        <f>SUM(Table1[[#This Row],[Spalte5]:[Spalte6]])*5</f>
        <v>15</v>
      </c>
      <c r="P252" t="s">
        <v>34</v>
      </c>
      <c r="Q252" t="s">
        <v>78</v>
      </c>
      <c r="R252" t="s">
        <v>133</v>
      </c>
      <c r="S252">
        <f t="shared" si="40"/>
        <v>0</v>
      </c>
      <c r="T252">
        <f t="shared" si="41"/>
        <v>1</v>
      </c>
      <c r="U252">
        <f t="shared" si="42"/>
        <v>0</v>
      </c>
      <c r="V252" s="5">
        <f>SUM(Table1[[#This Row],[Spalte94]:[Spalte92]])*5</f>
        <v>5</v>
      </c>
      <c r="W252" t="s">
        <v>133</v>
      </c>
      <c r="X252" s="5">
        <f t="shared" si="43"/>
        <v>0</v>
      </c>
      <c r="Y252" t="s">
        <v>18</v>
      </c>
      <c r="Z252" s="5">
        <f t="shared" si="44"/>
        <v>0</v>
      </c>
      <c r="AA252" t="s">
        <v>35</v>
      </c>
      <c r="AB252" s="5">
        <f t="shared" si="45"/>
        <v>0</v>
      </c>
      <c r="AC252" t="s">
        <v>20</v>
      </c>
      <c r="AD252" s="5">
        <f t="shared" si="46"/>
        <v>0</v>
      </c>
      <c r="AE252" t="s">
        <v>37</v>
      </c>
      <c r="AF252" s="5">
        <f t="shared" si="47"/>
        <v>0</v>
      </c>
      <c r="AG252" s="1">
        <v>7</v>
      </c>
      <c r="AH252" s="6">
        <f>ABS(8-Table1[[#This Row],[Die 1. Frauen des FCSP landet in der Regionalliga Nord (12er Liga) auf Rang...?]])</f>
        <v>1</v>
      </c>
      <c r="AI252" s="6">
        <f>0-Table1[[#This Row],[Spalte16]]</f>
        <v>-1</v>
      </c>
      <c r="AJ252" s="1">
        <v>14</v>
      </c>
      <c r="AK252" s="6">
        <f>ABS(16-Table1[[#This Row],[Die U23 des FCSP landet in der Regionalliga Nord (18er Liga) auf Rang....?]])</f>
        <v>2</v>
      </c>
      <c r="AL252" s="6">
        <f>0-Table1[[#This Row],[Spalte17]]</f>
        <v>-2</v>
      </c>
      <c r="AM25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52"/>
    </row>
    <row r="253" spans="1:42" x14ac:dyDescent="0.25">
      <c r="A253">
        <v>251</v>
      </c>
      <c r="B253" t="s">
        <v>94</v>
      </c>
      <c r="C253" s="1">
        <v>12</v>
      </c>
      <c r="D253" s="6">
        <f>-18+Table1[[#This Row],[Auf welchem Platz landet der FC St. Pauli in der 1. Bundesliga 2025/26?]]</f>
        <v>-6</v>
      </c>
      <c r="E253" t="s">
        <v>14</v>
      </c>
      <c r="F253" s="5">
        <v>5</v>
      </c>
      <c r="G253" t="s">
        <v>14</v>
      </c>
      <c r="H253" t="s">
        <v>25</v>
      </c>
      <c r="I253" t="s">
        <v>56</v>
      </c>
      <c r="J253" t="s">
        <v>16</v>
      </c>
      <c r="K253">
        <f t="shared" si="36"/>
        <v>1</v>
      </c>
      <c r="L253">
        <f t="shared" si="37"/>
        <v>1</v>
      </c>
      <c r="M253">
        <f t="shared" si="38"/>
        <v>0</v>
      </c>
      <c r="N253">
        <f t="shared" si="39"/>
        <v>1</v>
      </c>
      <c r="O253" s="5">
        <f>SUM(Table1[[#This Row],[Spalte5]:[Spalte6]])*5</f>
        <v>15</v>
      </c>
      <c r="P253" t="s">
        <v>15</v>
      </c>
      <c r="Q253" t="s">
        <v>23</v>
      </c>
      <c r="R253" t="s">
        <v>78</v>
      </c>
      <c r="S253">
        <f t="shared" si="40"/>
        <v>0</v>
      </c>
      <c r="T253">
        <f t="shared" si="41"/>
        <v>1</v>
      </c>
      <c r="U253">
        <f t="shared" si="42"/>
        <v>0</v>
      </c>
      <c r="V253" s="5">
        <f>SUM(Table1[[#This Row],[Spalte94]:[Spalte92]])*5</f>
        <v>5</v>
      </c>
      <c r="W253" t="s">
        <v>23</v>
      </c>
      <c r="X253" s="5">
        <f t="shared" si="43"/>
        <v>0</v>
      </c>
      <c r="Y253" t="s">
        <v>18</v>
      </c>
      <c r="Z253" s="5">
        <f t="shared" si="44"/>
        <v>0</v>
      </c>
      <c r="AA253" t="s">
        <v>19</v>
      </c>
      <c r="AB253" s="5">
        <f t="shared" si="45"/>
        <v>0</v>
      </c>
      <c r="AC253" t="s">
        <v>27</v>
      </c>
      <c r="AD253" s="5">
        <f t="shared" si="46"/>
        <v>5</v>
      </c>
      <c r="AE253" t="s">
        <v>39</v>
      </c>
      <c r="AF253" s="5">
        <f t="shared" si="47"/>
        <v>0</v>
      </c>
      <c r="AG253" s="1">
        <v>5</v>
      </c>
      <c r="AH253" s="6">
        <f>ABS(8-Table1[[#This Row],[Die 1. Frauen des FCSP landet in der Regionalliga Nord (12er Liga) auf Rang...?]])</f>
        <v>3</v>
      </c>
      <c r="AI253" s="6">
        <f>0-Table1[[#This Row],[Spalte16]]</f>
        <v>-3</v>
      </c>
      <c r="AJ253" s="1">
        <v>14</v>
      </c>
      <c r="AK253" s="6">
        <f>ABS(16-Table1[[#This Row],[Die U23 des FCSP landet in der Regionalliga Nord (18er Liga) auf Rang....?]])</f>
        <v>2</v>
      </c>
      <c r="AL253" s="6">
        <f>0-Table1[[#This Row],[Spalte17]]</f>
        <v>-2</v>
      </c>
      <c r="AM25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53"/>
    </row>
    <row r="254" spans="1:42" x14ac:dyDescent="0.25">
      <c r="A254">
        <v>252</v>
      </c>
      <c r="B254" t="s">
        <v>736</v>
      </c>
      <c r="C254" s="1">
        <v>14</v>
      </c>
      <c r="D254" s="6">
        <f>-18+Table1[[#This Row],[Auf welchem Platz landet der FC St. Pauli in der 1. Bundesliga 2025/26?]]</f>
        <v>-4</v>
      </c>
      <c r="E254" t="s">
        <v>14</v>
      </c>
      <c r="F254" s="5">
        <v>5</v>
      </c>
      <c r="G254" t="s">
        <v>14</v>
      </c>
      <c r="H254" t="s">
        <v>25</v>
      </c>
      <c r="I254" t="s">
        <v>56</v>
      </c>
      <c r="J254" t="s">
        <v>17</v>
      </c>
      <c r="K254">
        <f t="shared" si="36"/>
        <v>1</v>
      </c>
      <c r="L254">
        <f t="shared" si="37"/>
        <v>1</v>
      </c>
      <c r="M254">
        <f t="shared" si="38"/>
        <v>1</v>
      </c>
      <c r="N254">
        <f t="shared" si="39"/>
        <v>0</v>
      </c>
      <c r="O254" s="5">
        <f>SUM(Table1[[#This Row],[Spalte5]:[Spalte6]])*5</f>
        <v>15</v>
      </c>
      <c r="P254" t="s">
        <v>24</v>
      </c>
      <c r="Q254" t="s">
        <v>78</v>
      </c>
      <c r="R254" t="s">
        <v>34</v>
      </c>
      <c r="S254">
        <f t="shared" si="40"/>
        <v>0</v>
      </c>
      <c r="T254">
        <f t="shared" si="41"/>
        <v>1</v>
      </c>
      <c r="U254">
        <f t="shared" si="42"/>
        <v>0</v>
      </c>
      <c r="V254" s="5">
        <f>SUM(Table1[[#This Row],[Spalte94]:[Spalte92]])*5</f>
        <v>5</v>
      </c>
      <c r="W254" t="s">
        <v>58</v>
      </c>
      <c r="X254" s="5">
        <f t="shared" si="43"/>
        <v>0</v>
      </c>
      <c r="Y254" t="s">
        <v>18</v>
      </c>
      <c r="Z254" s="5">
        <f t="shared" si="44"/>
        <v>0</v>
      </c>
      <c r="AA254" t="s">
        <v>19</v>
      </c>
      <c r="AB254" s="5">
        <f t="shared" si="45"/>
        <v>0</v>
      </c>
      <c r="AC254" t="s">
        <v>27</v>
      </c>
      <c r="AD254" s="5">
        <f t="shared" si="46"/>
        <v>5</v>
      </c>
      <c r="AE254" t="s">
        <v>28</v>
      </c>
      <c r="AF254" s="5">
        <f t="shared" si="47"/>
        <v>0</v>
      </c>
      <c r="AG254" s="1">
        <v>3</v>
      </c>
      <c r="AH254" s="6">
        <f>ABS(8-Table1[[#This Row],[Die 1. Frauen des FCSP landet in der Regionalliga Nord (12er Liga) auf Rang...?]])</f>
        <v>5</v>
      </c>
      <c r="AI254" s="6">
        <f>0-Table1[[#This Row],[Spalte16]]</f>
        <v>-5</v>
      </c>
      <c r="AJ254" s="1">
        <v>14</v>
      </c>
      <c r="AK254" s="6">
        <f>ABS(16-Table1[[#This Row],[Die U23 des FCSP landet in der Regionalliga Nord (18er Liga) auf Rang....?]])</f>
        <v>2</v>
      </c>
      <c r="AL254" s="6">
        <f>0-Table1[[#This Row],[Spalte17]]</f>
        <v>-2</v>
      </c>
      <c r="AM25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54"/>
    </row>
    <row r="255" spans="1:42" x14ac:dyDescent="0.25">
      <c r="A255">
        <v>253</v>
      </c>
      <c r="B255" t="s">
        <v>441</v>
      </c>
      <c r="C255" s="1">
        <v>13</v>
      </c>
      <c r="D255" s="6">
        <f>-18+Table1[[#This Row],[Auf welchem Platz landet der FC St. Pauli in der 1. Bundesliga 2025/26?]]</f>
        <v>-5</v>
      </c>
      <c r="E255" t="s">
        <v>14</v>
      </c>
      <c r="F255" s="5">
        <v>5</v>
      </c>
      <c r="G255" t="s">
        <v>14</v>
      </c>
      <c r="H255" t="s">
        <v>25</v>
      </c>
      <c r="I255" t="s">
        <v>16</v>
      </c>
      <c r="J255" t="s">
        <v>56</v>
      </c>
      <c r="K255">
        <f t="shared" si="36"/>
        <v>1</v>
      </c>
      <c r="L255">
        <f t="shared" si="37"/>
        <v>1</v>
      </c>
      <c r="M255">
        <f t="shared" si="38"/>
        <v>0</v>
      </c>
      <c r="N255">
        <f t="shared" si="39"/>
        <v>1</v>
      </c>
      <c r="O255" s="5">
        <f>SUM(Table1[[#This Row],[Spalte5]:[Spalte6]])*5</f>
        <v>15</v>
      </c>
      <c r="P255" t="s">
        <v>34</v>
      </c>
      <c r="Q255" t="s">
        <v>78</v>
      </c>
      <c r="R255" t="s">
        <v>23</v>
      </c>
      <c r="S255">
        <f t="shared" si="40"/>
        <v>0</v>
      </c>
      <c r="T255">
        <f t="shared" si="41"/>
        <v>1</v>
      </c>
      <c r="U255">
        <f t="shared" si="42"/>
        <v>0</v>
      </c>
      <c r="V255" s="5">
        <f>SUM(Table1[[#This Row],[Spalte94]:[Spalte92]])*5</f>
        <v>5</v>
      </c>
      <c r="W255" t="s">
        <v>23</v>
      </c>
      <c r="X255" s="5">
        <f t="shared" si="43"/>
        <v>0</v>
      </c>
      <c r="Y255" t="s">
        <v>18</v>
      </c>
      <c r="Z255" s="5">
        <f t="shared" si="44"/>
        <v>0</v>
      </c>
      <c r="AA255" t="s">
        <v>19</v>
      </c>
      <c r="AB255" s="5">
        <f t="shared" si="45"/>
        <v>0</v>
      </c>
      <c r="AC255" t="s">
        <v>27</v>
      </c>
      <c r="AD255" s="5">
        <f t="shared" si="46"/>
        <v>5</v>
      </c>
      <c r="AE255" t="s">
        <v>37</v>
      </c>
      <c r="AF255" s="5">
        <f t="shared" si="47"/>
        <v>0</v>
      </c>
      <c r="AG255" s="1">
        <v>6</v>
      </c>
      <c r="AH255" s="6">
        <f>ABS(8-Table1[[#This Row],[Die 1. Frauen des FCSP landet in der Regionalliga Nord (12er Liga) auf Rang...?]])</f>
        <v>2</v>
      </c>
      <c r="AI255" s="6">
        <f>0-Table1[[#This Row],[Spalte16]]</f>
        <v>-2</v>
      </c>
      <c r="AJ255" s="1">
        <v>12</v>
      </c>
      <c r="AK255" s="6">
        <f>ABS(16-Table1[[#This Row],[Die U23 des FCSP landet in der Regionalliga Nord (18er Liga) auf Rang....?]])</f>
        <v>4</v>
      </c>
      <c r="AL255" s="6">
        <f>0-Table1[[#This Row],[Spalte17]]</f>
        <v>-4</v>
      </c>
      <c r="AM25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55"/>
    </row>
    <row r="256" spans="1:42" x14ac:dyDescent="0.25">
      <c r="A256">
        <v>254</v>
      </c>
      <c r="B256" t="s">
        <v>954</v>
      </c>
      <c r="C256" s="1">
        <v>14</v>
      </c>
      <c r="D256" s="6">
        <f>-18+Table1[[#This Row],[Auf welchem Platz landet der FC St. Pauli in der 1. Bundesliga 2025/26?]]</f>
        <v>-4</v>
      </c>
      <c r="E256" t="s">
        <v>14</v>
      </c>
      <c r="F256" s="5">
        <v>5</v>
      </c>
      <c r="G256" t="s">
        <v>14</v>
      </c>
      <c r="H256" t="s">
        <v>25</v>
      </c>
      <c r="I256" t="s">
        <v>17</v>
      </c>
      <c r="J256" t="s">
        <v>54</v>
      </c>
      <c r="K256">
        <f t="shared" si="36"/>
        <v>1</v>
      </c>
      <c r="L256">
        <f t="shared" si="37"/>
        <v>1</v>
      </c>
      <c r="M256">
        <f t="shared" si="38"/>
        <v>1</v>
      </c>
      <c r="N256">
        <f t="shared" si="39"/>
        <v>0</v>
      </c>
      <c r="O256" s="5">
        <f>SUM(Table1[[#This Row],[Spalte5]:[Spalte6]])*5</f>
        <v>15</v>
      </c>
      <c r="P256" t="s">
        <v>23</v>
      </c>
      <c r="Q256" t="s">
        <v>78</v>
      </c>
      <c r="R256" t="s">
        <v>41</v>
      </c>
      <c r="S256">
        <f t="shared" si="40"/>
        <v>0</v>
      </c>
      <c r="T256">
        <f t="shared" si="41"/>
        <v>1</v>
      </c>
      <c r="U256">
        <f t="shared" si="42"/>
        <v>0</v>
      </c>
      <c r="V256" s="5">
        <f>SUM(Table1[[#This Row],[Spalte94]:[Spalte92]])*5</f>
        <v>5</v>
      </c>
      <c r="W256" t="s">
        <v>23</v>
      </c>
      <c r="X256" s="5">
        <f t="shared" si="43"/>
        <v>0</v>
      </c>
      <c r="Y256" t="s">
        <v>26</v>
      </c>
      <c r="Z256" s="5">
        <f t="shared" si="44"/>
        <v>0</v>
      </c>
      <c r="AA256" t="s">
        <v>19</v>
      </c>
      <c r="AB256" s="5">
        <f t="shared" si="45"/>
        <v>0</v>
      </c>
      <c r="AC256" t="s">
        <v>20</v>
      </c>
      <c r="AD256" s="5">
        <f t="shared" si="46"/>
        <v>0</v>
      </c>
      <c r="AE256" t="s">
        <v>39</v>
      </c>
      <c r="AF256" s="5">
        <f t="shared" si="47"/>
        <v>0</v>
      </c>
      <c r="AG256" s="1">
        <v>7</v>
      </c>
      <c r="AH256" s="6">
        <f>ABS(8-Table1[[#This Row],[Die 1. Frauen des FCSP landet in der Regionalliga Nord (12er Liga) auf Rang...?]])</f>
        <v>1</v>
      </c>
      <c r="AI256" s="6">
        <f>0-Table1[[#This Row],[Spalte16]]</f>
        <v>-1</v>
      </c>
      <c r="AJ256" s="1">
        <v>15</v>
      </c>
      <c r="AK256" s="6">
        <f>ABS(16-Table1[[#This Row],[Die U23 des FCSP landet in der Regionalliga Nord (18er Liga) auf Rang....?]])</f>
        <v>1</v>
      </c>
      <c r="AL256" s="6">
        <f>0-Table1[[#This Row],[Spalte17]]</f>
        <v>-1</v>
      </c>
      <c r="AM25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56"/>
    </row>
    <row r="257" spans="1:42" x14ac:dyDescent="0.25">
      <c r="A257">
        <v>255</v>
      </c>
      <c r="B257" t="s">
        <v>821</v>
      </c>
      <c r="C257" s="1">
        <v>13</v>
      </c>
      <c r="D257" s="6">
        <f>-18+Table1[[#This Row],[Auf welchem Platz landet der FC St. Pauli in der 1. Bundesliga 2025/26?]]</f>
        <v>-5</v>
      </c>
      <c r="E257" t="s">
        <v>14</v>
      </c>
      <c r="F257" s="5">
        <v>5</v>
      </c>
      <c r="G257" t="s">
        <v>14</v>
      </c>
      <c r="H257" t="s">
        <v>56</v>
      </c>
      <c r="I257" t="s">
        <v>16</v>
      </c>
      <c r="J257" t="s">
        <v>43</v>
      </c>
      <c r="K257">
        <f t="shared" si="36"/>
        <v>1</v>
      </c>
      <c r="L257">
        <f t="shared" si="37"/>
        <v>0</v>
      </c>
      <c r="M257">
        <f t="shared" si="38"/>
        <v>0</v>
      </c>
      <c r="N257">
        <f t="shared" si="39"/>
        <v>1</v>
      </c>
      <c r="O257" s="5">
        <f>SUM(Table1[[#This Row],[Spalte5]:[Spalte6]])*5</f>
        <v>10</v>
      </c>
      <c r="P257" t="s">
        <v>15</v>
      </c>
      <c r="Q257" t="s">
        <v>34</v>
      </c>
      <c r="R257" t="s">
        <v>78</v>
      </c>
      <c r="S257">
        <f t="shared" si="40"/>
        <v>0</v>
      </c>
      <c r="T257">
        <f t="shared" si="41"/>
        <v>1</v>
      </c>
      <c r="U257">
        <f t="shared" si="42"/>
        <v>0</v>
      </c>
      <c r="V257" s="5">
        <f>SUM(Table1[[#This Row],[Spalte94]:[Spalte92]])*5</f>
        <v>5</v>
      </c>
      <c r="W257" t="s">
        <v>15</v>
      </c>
      <c r="X257" s="5">
        <f t="shared" si="43"/>
        <v>0</v>
      </c>
      <c r="Y257" t="s">
        <v>46</v>
      </c>
      <c r="Z257" s="5">
        <f t="shared" si="44"/>
        <v>0</v>
      </c>
      <c r="AA257" t="s">
        <v>19</v>
      </c>
      <c r="AB257" s="5">
        <f t="shared" si="45"/>
        <v>0</v>
      </c>
      <c r="AC257" t="s">
        <v>20</v>
      </c>
      <c r="AD257" s="5">
        <f t="shared" si="46"/>
        <v>0</v>
      </c>
      <c r="AE257" t="s">
        <v>37</v>
      </c>
      <c r="AF257" s="5">
        <f t="shared" si="47"/>
        <v>0</v>
      </c>
      <c r="AG257" s="1">
        <v>9</v>
      </c>
      <c r="AH257" s="6">
        <f>ABS(8-Table1[[#This Row],[Die 1. Frauen des FCSP landet in der Regionalliga Nord (12er Liga) auf Rang...?]])</f>
        <v>1</v>
      </c>
      <c r="AI257" s="6">
        <f>0-Table1[[#This Row],[Spalte16]]</f>
        <v>-1</v>
      </c>
      <c r="AJ257" s="1">
        <v>16</v>
      </c>
      <c r="AK257" s="6">
        <f>ABS(16-Table1[[#This Row],[Die U23 des FCSP landet in der Regionalliga Nord (18er Liga) auf Rang....?]])</f>
        <v>0</v>
      </c>
      <c r="AL257" s="6">
        <v>5</v>
      </c>
      <c r="AM25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57"/>
    </row>
    <row r="258" spans="1:42" x14ac:dyDescent="0.25">
      <c r="A258">
        <v>256</v>
      </c>
      <c r="B258" t="s">
        <v>193</v>
      </c>
      <c r="C258" s="1">
        <v>15</v>
      </c>
      <c r="D258" s="6">
        <f>-18+Table1[[#This Row],[Auf welchem Platz landet der FC St. Pauli in der 1. Bundesliga 2025/26?]]</f>
        <v>-3</v>
      </c>
      <c r="E258" t="s">
        <v>14</v>
      </c>
      <c r="F258" s="5">
        <v>5</v>
      </c>
      <c r="G258" t="s">
        <v>56</v>
      </c>
      <c r="H258" t="s">
        <v>14</v>
      </c>
      <c r="I258" t="s">
        <v>25</v>
      </c>
      <c r="J258" t="s">
        <v>43</v>
      </c>
      <c r="K258">
        <f t="shared" ref="K258:K321" si="48">COUNTIF($G258:$J258,"FC Bayern München")</f>
        <v>1</v>
      </c>
      <c r="L258">
        <f t="shared" ref="L258:L321" si="49">COUNTIF($G258:$J258,"Borussia Dortmund")</f>
        <v>1</v>
      </c>
      <c r="M258">
        <f t="shared" ref="M258:M321" si="50">COUNTIF($G258:$J258,"RaBa Leipzig")</f>
        <v>0</v>
      </c>
      <c r="N258">
        <f t="shared" ref="N258:N321" si="51">COUNTIF($G258:$J258,"VfB Stuttgart")</f>
        <v>0</v>
      </c>
      <c r="O258" s="5">
        <f>SUM(Table1[[#This Row],[Spalte5]:[Spalte6]])*5</f>
        <v>10</v>
      </c>
      <c r="P258" t="s">
        <v>78</v>
      </c>
      <c r="Q258" t="s">
        <v>34</v>
      </c>
      <c r="R258" t="s">
        <v>41</v>
      </c>
      <c r="S258">
        <f t="shared" ref="S258:S321" si="52">COUNTIF($P258:$R258,"VfL Wolfsburg")</f>
        <v>0</v>
      </c>
      <c r="T258">
        <f t="shared" ref="T258:T321" si="53">COUNTIF($P258:$R258,"1. FC Heidenheim")</f>
        <v>1</v>
      </c>
      <c r="U258">
        <f t="shared" ref="U258:U321" si="54">COUNTIF($P258:$R258,"FC St. Pauli")</f>
        <v>0</v>
      </c>
      <c r="V258" s="5">
        <f>SUM(Table1[[#This Row],[Spalte94]:[Spalte92]])*5</f>
        <v>5</v>
      </c>
      <c r="W258" t="s">
        <v>58</v>
      </c>
      <c r="X258" s="5">
        <f t="shared" ref="X258:X321" si="55">(COUNTIF($W258:$W258,"Bayer 04 Leverkusen"))*5</f>
        <v>0</v>
      </c>
      <c r="Y258" t="s">
        <v>48</v>
      </c>
      <c r="Z258" s="5">
        <f t="shared" ref="Z258:Z321" si="56">(COUNTIF($Y258:$Y258,"Danel Sinani"))*5</f>
        <v>0</v>
      </c>
      <c r="AA258" t="s">
        <v>19</v>
      </c>
      <c r="AB258" s="5">
        <f t="shared" ref="AB258:AB321" si="57">(COUNTIF($AA258:$AA258,"7 oder mehr Punkte"))*5</f>
        <v>0</v>
      </c>
      <c r="AC258" t="s">
        <v>27</v>
      </c>
      <c r="AD258" s="5">
        <f t="shared" ref="AD258:AD321" si="58">(COUNTIF($AC258:$AC258,"drei bis fünf Siege"))*5</f>
        <v>5</v>
      </c>
      <c r="AE258" t="s">
        <v>37</v>
      </c>
      <c r="AF258" s="5">
        <f t="shared" ref="AF258:AF321" si="59">(COUNTIF($AE258:$AE258,"Gar keinen"))*5</f>
        <v>0</v>
      </c>
      <c r="AG258" s="1">
        <v>7</v>
      </c>
      <c r="AH258" s="6">
        <f>ABS(8-Table1[[#This Row],[Die 1. Frauen des FCSP landet in der Regionalliga Nord (12er Liga) auf Rang...?]])</f>
        <v>1</v>
      </c>
      <c r="AI258" s="6">
        <f>0-Table1[[#This Row],[Spalte16]]</f>
        <v>-1</v>
      </c>
      <c r="AJ258" s="1">
        <v>14</v>
      </c>
      <c r="AK258" s="6">
        <f>ABS(16-Table1[[#This Row],[Die U23 des FCSP landet in der Regionalliga Nord (18er Liga) auf Rang....?]])</f>
        <v>2</v>
      </c>
      <c r="AL258" s="6">
        <f>0-Table1[[#This Row],[Spalte17]]</f>
        <v>-2</v>
      </c>
      <c r="AM25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58"/>
    </row>
    <row r="259" spans="1:42" x14ac:dyDescent="0.25">
      <c r="A259">
        <v>257</v>
      </c>
      <c r="B259" t="s">
        <v>576</v>
      </c>
      <c r="C259" s="1">
        <v>14</v>
      </c>
      <c r="D259" s="6">
        <f>-18+Table1[[#This Row],[Auf welchem Platz landet der FC St. Pauli in der 1. Bundesliga 2025/26?]]</f>
        <v>-4</v>
      </c>
      <c r="E259" t="s">
        <v>14</v>
      </c>
      <c r="F259" s="5">
        <v>5</v>
      </c>
      <c r="G259" t="s">
        <v>14</v>
      </c>
      <c r="H259" t="s">
        <v>56</v>
      </c>
      <c r="I259" t="s">
        <v>54</v>
      </c>
      <c r="J259" t="s">
        <v>17</v>
      </c>
      <c r="K259">
        <f t="shared" si="48"/>
        <v>1</v>
      </c>
      <c r="L259">
        <f t="shared" si="49"/>
        <v>0</v>
      </c>
      <c r="M259">
        <f t="shared" si="50"/>
        <v>1</v>
      </c>
      <c r="N259">
        <f t="shared" si="51"/>
        <v>0</v>
      </c>
      <c r="O259" s="5">
        <f>SUM(Table1[[#This Row],[Spalte5]:[Spalte6]])*5</f>
        <v>10</v>
      </c>
      <c r="P259" t="s">
        <v>34</v>
      </c>
      <c r="Q259" t="s">
        <v>78</v>
      </c>
      <c r="R259" t="s">
        <v>15</v>
      </c>
      <c r="S259">
        <f t="shared" si="52"/>
        <v>0</v>
      </c>
      <c r="T259">
        <f t="shared" si="53"/>
        <v>1</v>
      </c>
      <c r="U259">
        <f t="shared" si="54"/>
        <v>0</v>
      </c>
      <c r="V259" s="5">
        <f>SUM(Table1[[#This Row],[Spalte94]:[Spalte92]])*5</f>
        <v>5</v>
      </c>
      <c r="W259" t="s">
        <v>34</v>
      </c>
      <c r="X259" s="5">
        <f t="shared" si="55"/>
        <v>0</v>
      </c>
      <c r="Y259" t="s">
        <v>18</v>
      </c>
      <c r="Z259" s="5">
        <f t="shared" si="56"/>
        <v>0</v>
      </c>
      <c r="AA259" t="s">
        <v>35</v>
      </c>
      <c r="AB259" s="5">
        <f t="shared" si="57"/>
        <v>0</v>
      </c>
      <c r="AC259" t="s">
        <v>27</v>
      </c>
      <c r="AD259" s="5">
        <f t="shared" si="58"/>
        <v>5</v>
      </c>
      <c r="AE259" t="s">
        <v>32</v>
      </c>
      <c r="AF259" s="5">
        <f t="shared" si="59"/>
        <v>0</v>
      </c>
      <c r="AG259" s="1">
        <v>7</v>
      </c>
      <c r="AH259" s="6">
        <f>ABS(8-Table1[[#This Row],[Die 1. Frauen des FCSP landet in der Regionalliga Nord (12er Liga) auf Rang...?]])</f>
        <v>1</v>
      </c>
      <c r="AI259" s="6">
        <f>0-Table1[[#This Row],[Spalte16]]</f>
        <v>-1</v>
      </c>
      <c r="AJ259" s="1">
        <v>15</v>
      </c>
      <c r="AK259" s="6">
        <f>ABS(16-Table1[[#This Row],[Die U23 des FCSP landet in der Regionalliga Nord (18er Liga) auf Rang....?]])</f>
        <v>1</v>
      </c>
      <c r="AL259" s="6">
        <f>0-Table1[[#This Row],[Spalte17]]</f>
        <v>-1</v>
      </c>
      <c r="AM25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59"/>
    </row>
    <row r="260" spans="1:42" x14ac:dyDescent="0.25">
      <c r="A260">
        <v>258</v>
      </c>
      <c r="B260" t="s">
        <v>565</v>
      </c>
      <c r="C260" s="1">
        <v>14</v>
      </c>
      <c r="D260" s="6">
        <f>-18+Table1[[#This Row],[Auf welchem Platz landet der FC St. Pauli in der 1. Bundesliga 2025/26?]]</f>
        <v>-4</v>
      </c>
      <c r="E260" t="s">
        <v>14</v>
      </c>
      <c r="F260" s="5">
        <v>5</v>
      </c>
      <c r="G260" t="s">
        <v>14</v>
      </c>
      <c r="H260" t="s">
        <v>54</v>
      </c>
      <c r="I260" t="s">
        <v>56</v>
      </c>
      <c r="J260" t="s">
        <v>25</v>
      </c>
      <c r="K260">
        <f t="shared" si="48"/>
        <v>1</v>
      </c>
      <c r="L260">
        <f t="shared" si="49"/>
        <v>1</v>
      </c>
      <c r="M260">
        <f t="shared" si="50"/>
        <v>0</v>
      </c>
      <c r="N260">
        <f t="shared" si="51"/>
        <v>0</v>
      </c>
      <c r="O260" s="5">
        <f>SUM(Table1[[#This Row],[Spalte5]:[Spalte6]])*5</f>
        <v>10</v>
      </c>
      <c r="P260" t="s">
        <v>78</v>
      </c>
      <c r="Q260" t="s">
        <v>23</v>
      </c>
      <c r="R260" t="s">
        <v>34</v>
      </c>
      <c r="S260">
        <f t="shared" si="52"/>
        <v>0</v>
      </c>
      <c r="T260">
        <f t="shared" si="53"/>
        <v>1</v>
      </c>
      <c r="U260">
        <f t="shared" si="54"/>
        <v>0</v>
      </c>
      <c r="V260" s="5">
        <f>SUM(Table1[[#This Row],[Spalte94]:[Spalte92]])*5</f>
        <v>5</v>
      </c>
      <c r="W260" t="s">
        <v>58</v>
      </c>
      <c r="X260" s="5">
        <f t="shared" si="55"/>
        <v>0</v>
      </c>
      <c r="Y260" t="s">
        <v>18</v>
      </c>
      <c r="Z260" s="5">
        <f t="shared" si="56"/>
        <v>0</v>
      </c>
      <c r="AA260" t="s">
        <v>35</v>
      </c>
      <c r="AB260" s="5">
        <f t="shared" si="57"/>
        <v>0</v>
      </c>
      <c r="AC260" t="s">
        <v>27</v>
      </c>
      <c r="AD260" s="5">
        <f t="shared" si="58"/>
        <v>5</v>
      </c>
      <c r="AE260" t="s">
        <v>28</v>
      </c>
      <c r="AF260" s="5">
        <f t="shared" si="59"/>
        <v>0</v>
      </c>
      <c r="AG260" s="1">
        <v>9</v>
      </c>
      <c r="AH260" s="6">
        <f>ABS(8-Table1[[#This Row],[Die 1. Frauen des FCSP landet in der Regionalliga Nord (12er Liga) auf Rang...?]])</f>
        <v>1</v>
      </c>
      <c r="AI260" s="6">
        <f>0-Table1[[#This Row],[Spalte16]]</f>
        <v>-1</v>
      </c>
      <c r="AJ260" s="1">
        <v>15</v>
      </c>
      <c r="AK260" s="6">
        <f>ABS(16-Table1[[#This Row],[Die U23 des FCSP landet in der Regionalliga Nord (18er Liga) auf Rang....?]])</f>
        <v>1</v>
      </c>
      <c r="AL260" s="6">
        <f>0-Table1[[#This Row],[Spalte17]]</f>
        <v>-1</v>
      </c>
      <c r="AM26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60"/>
    </row>
    <row r="261" spans="1:42" x14ac:dyDescent="0.25">
      <c r="A261">
        <v>259</v>
      </c>
      <c r="B261" t="s">
        <v>536</v>
      </c>
      <c r="C261" s="1">
        <v>13</v>
      </c>
      <c r="D261" s="6">
        <f>-18+Table1[[#This Row],[Auf welchem Platz landet der FC St. Pauli in der 1. Bundesliga 2025/26?]]</f>
        <v>-5</v>
      </c>
      <c r="E261" t="s">
        <v>14</v>
      </c>
      <c r="F261" s="5">
        <v>5</v>
      </c>
      <c r="G261" t="s">
        <v>14</v>
      </c>
      <c r="H261" t="s">
        <v>25</v>
      </c>
      <c r="I261" t="s">
        <v>17</v>
      </c>
      <c r="J261" t="s">
        <v>16</v>
      </c>
      <c r="K261">
        <f t="shared" si="48"/>
        <v>1</v>
      </c>
      <c r="L261">
        <f t="shared" si="49"/>
        <v>1</v>
      </c>
      <c r="M261">
        <f t="shared" si="50"/>
        <v>1</v>
      </c>
      <c r="N261">
        <f t="shared" si="51"/>
        <v>1</v>
      </c>
      <c r="O261" s="5">
        <f>SUM(Table1[[#This Row],[Spalte5]:[Spalte6]])*5</f>
        <v>20</v>
      </c>
      <c r="P261" t="s">
        <v>78</v>
      </c>
      <c r="Q261" t="s">
        <v>23</v>
      </c>
      <c r="R261" t="s">
        <v>34</v>
      </c>
      <c r="S261">
        <f t="shared" si="52"/>
        <v>0</v>
      </c>
      <c r="T261">
        <f t="shared" si="53"/>
        <v>1</v>
      </c>
      <c r="U261">
        <f t="shared" si="54"/>
        <v>0</v>
      </c>
      <c r="V261" s="5">
        <f>SUM(Table1[[#This Row],[Spalte94]:[Spalte92]])*5</f>
        <v>5</v>
      </c>
      <c r="W261" t="s">
        <v>23</v>
      </c>
      <c r="X261" s="5">
        <f t="shared" si="55"/>
        <v>0</v>
      </c>
      <c r="Y261" t="s">
        <v>46</v>
      </c>
      <c r="Z261" s="5">
        <f t="shared" si="56"/>
        <v>0</v>
      </c>
      <c r="AA261" t="s">
        <v>35</v>
      </c>
      <c r="AB261" s="5">
        <f t="shared" si="57"/>
        <v>0</v>
      </c>
      <c r="AC261" t="s">
        <v>20</v>
      </c>
      <c r="AD261" s="5">
        <f t="shared" si="58"/>
        <v>0</v>
      </c>
      <c r="AE261" t="s">
        <v>37</v>
      </c>
      <c r="AF261" s="5">
        <f t="shared" si="59"/>
        <v>0</v>
      </c>
      <c r="AG261" s="1">
        <v>4</v>
      </c>
      <c r="AH261" s="6">
        <f>ABS(8-Table1[[#This Row],[Die 1. Frauen des FCSP landet in der Regionalliga Nord (12er Liga) auf Rang...?]])</f>
        <v>4</v>
      </c>
      <c r="AI261" s="6">
        <f>0-Table1[[#This Row],[Spalte16]]</f>
        <v>-4</v>
      </c>
      <c r="AJ261" s="1">
        <v>14</v>
      </c>
      <c r="AK261" s="6">
        <f>ABS(16-Table1[[#This Row],[Die U23 des FCSP landet in der Regionalliga Nord (18er Liga) auf Rang....?]])</f>
        <v>2</v>
      </c>
      <c r="AL261" s="6">
        <f>0-Table1[[#This Row],[Spalte17]]</f>
        <v>-2</v>
      </c>
      <c r="AM26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61"/>
    </row>
    <row r="262" spans="1:42" x14ac:dyDescent="0.25">
      <c r="A262">
        <v>260</v>
      </c>
      <c r="B262" t="s">
        <v>634</v>
      </c>
      <c r="C262" s="1">
        <v>14</v>
      </c>
      <c r="D262" s="6">
        <f>-18+Table1[[#This Row],[Auf welchem Platz landet der FC St. Pauli in der 1. Bundesliga 2025/26?]]</f>
        <v>-4</v>
      </c>
      <c r="E262" t="s">
        <v>14</v>
      </c>
      <c r="F262" s="5">
        <v>5</v>
      </c>
      <c r="G262" t="s">
        <v>14</v>
      </c>
      <c r="H262" t="s">
        <v>56</v>
      </c>
      <c r="I262" t="s">
        <v>25</v>
      </c>
      <c r="J262" t="s">
        <v>43</v>
      </c>
      <c r="K262">
        <f t="shared" si="48"/>
        <v>1</v>
      </c>
      <c r="L262">
        <f t="shared" si="49"/>
        <v>1</v>
      </c>
      <c r="M262">
        <f t="shared" si="50"/>
        <v>0</v>
      </c>
      <c r="N262">
        <f t="shared" si="51"/>
        <v>0</v>
      </c>
      <c r="O262" s="5">
        <f>SUM(Table1[[#This Row],[Spalte5]:[Spalte6]])*5</f>
        <v>10</v>
      </c>
      <c r="P262" t="s">
        <v>34</v>
      </c>
      <c r="Q262" t="s">
        <v>78</v>
      </c>
      <c r="R262" t="s">
        <v>133</v>
      </c>
      <c r="S262">
        <f t="shared" si="52"/>
        <v>0</v>
      </c>
      <c r="T262">
        <f t="shared" si="53"/>
        <v>1</v>
      </c>
      <c r="U262">
        <f t="shared" si="54"/>
        <v>0</v>
      </c>
      <c r="V262" s="5">
        <f>SUM(Table1[[#This Row],[Spalte94]:[Spalte92]])*5</f>
        <v>5</v>
      </c>
      <c r="W262" t="s">
        <v>58</v>
      </c>
      <c r="X262" s="5">
        <f t="shared" si="55"/>
        <v>0</v>
      </c>
      <c r="Y262" t="s">
        <v>46</v>
      </c>
      <c r="Z262" s="5">
        <f t="shared" si="56"/>
        <v>0</v>
      </c>
      <c r="AA262" t="s">
        <v>19</v>
      </c>
      <c r="AB262" s="5">
        <f t="shared" si="57"/>
        <v>0</v>
      </c>
      <c r="AC262" t="s">
        <v>20</v>
      </c>
      <c r="AD262" s="5">
        <f t="shared" si="58"/>
        <v>0</v>
      </c>
      <c r="AE262" t="s">
        <v>32</v>
      </c>
      <c r="AF262" s="5">
        <f t="shared" si="59"/>
        <v>0</v>
      </c>
      <c r="AG262" s="1">
        <v>6</v>
      </c>
      <c r="AH262" s="6">
        <f>ABS(8-Table1[[#This Row],[Die 1. Frauen des FCSP landet in der Regionalliga Nord (12er Liga) auf Rang...?]])</f>
        <v>2</v>
      </c>
      <c r="AI262" s="6">
        <f>0-Table1[[#This Row],[Spalte16]]</f>
        <v>-2</v>
      </c>
      <c r="AJ262" s="1">
        <v>16</v>
      </c>
      <c r="AK262" s="6">
        <f>ABS(16-Table1[[#This Row],[Die U23 des FCSP landet in der Regionalliga Nord (18er Liga) auf Rang....?]])</f>
        <v>0</v>
      </c>
      <c r="AL262" s="6">
        <v>5</v>
      </c>
      <c r="AM26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62"/>
    </row>
    <row r="263" spans="1:42" x14ac:dyDescent="0.25">
      <c r="A263">
        <v>261</v>
      </c>
      <c r="B263" t="s">
        <v>772</v>
      </c>
      <c r="C263" s="1">
        <v>11</v>
      </c>
      <c r="D263" s="6">
        <f>-18+Table1[[#This Row],[Auf welchem Platz landet der FC St. Pauli in der 1. Bundesliga 2025/26?]]</f>
        <v>-7</v>
      </c>
      <c r="E263" t="s">
        <v>14</v>
      </c>
      <c r="F263" s="5">
        <v>5</v>
      </c>
      <c r="G263" t="s">
        <v>14</v>
      </c>
      <c r="H263" t="s">
        <v>56</v>
      </c>
      <c r="I263" t="s">
        <v>54</v>
      </c>
      <c r="J263" t="s">
        <v>17</v>
      </c>
      <c r="K263">
        <f t="shared" si="48"/>
        <v>1</v>
      </c>
      <c r="L263">
        <f t="shared" si="49"/>
        <v>0</v>
      </c>
      <c r="M263">
        <f t="shared" si="50"/>
        <v>1</v>
      </c>
      <c r="N263">
        <f t="shared" si="51"/>
        <v>0</v>
      </c>
      <c r="O263" s="5">
        <f>SUM(Table1[[#This Row],[Spalte5]:[Spalte6]])*5</f>
        <v>10</v>
      </c>
      <c r="P263" t="s">
        <v>23</v>
      </c>
      <c r="Q263" t="s">
        <v>78</v>
      </c>
      <c r="R263" t="s">
        <v>34</v>
      </c>
      <c r="S263">
        <f t="shared" si="52"/>
        <v>0</v>
      </c>
      <c r="T263">
        <f t="shared" si="53"/>
        <v>1</v>
      </c>
      <c r="U263">
        <f t="shared" si="54"/>
        <v>0</v>
      </c>
      <c r="V263" s="5">
        <f>SUM(Table1[[#This Row],[Spalte94]:[Spalte92]])*5</f>
        <v>5</v>
      </c>
      <c r="W263" t="s">
        <v>58</v>
      </c>
      <c r="X263" s="5">
        <f t="shared" si="55"/>
        <v>0</v>
      </c>
      <c r="Y263" t="s">
        <v>44</v>
      </c>
      <c r="Z263" s="5">
        <f t="shared" si="56"/>
        <v>5</v>
      </c>
      <c r="AA263" t="s">
        <v>35</v>
      </c>
      <c r="AB263" s="5">
        <f t="shared" si="57"/>
        <v>0</v>
      </c>
      <c r="AC263" t="s">
        <v>27</v>
      </c>
      <c r="AD263" s="5">
        <f t="shared" si="58"/>
        <v>5</v>
      </c>
      <c r="AE263" t="s">
        <v>28</v>
      </c>
      <c r="AF263" s="5">
        <f t="shared" si="59"/>
        <v>0</v>
      </c>
      <c r="AG263" s="1">
        <v>6</v>
      </c>
      <c r="AH263" s="6">
        <f>ABS(8-Table1[[#This Row],[Die 1. Frauen des FCSP landet in der Regionalliga Nord (12er Liga) auf Rang...?]])</f>
        <v>2</v>
      </c>
      <c r="AI263" s="6">
        <f>0-Table1[[#This Row],[Spalte16]]</f>
        <v>-2</v>
      </c>
      <c r="AJ263" s="1">
        <v>14</v>
      </c>
      <c r="AK263" s="6">
        <f>ABS(16-Table1[[#This Row],[Die U23 des FCSP landet in der Regionalliga Nord (18er Liga) auf Rang....?]])</f>
        <v>2</v>
      </c>
      <c r="AL263" s="6">
        <f>0-Table1[[#This Row],[Spalte17]]</f>
        <v>-2</v>
      </c>
      <c r="AM26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63"/>
    </row>
    <row r="264" spans="1:42" x14ac:dyDescent="0.25">
      <c r="A264">
        <v>262</v>
      </c>
      <c r="B264" t="s">
        <v>473</v>
      </c>
      <c r="C264" s="1">
        <v>15</v>
      </c>
      <c r="D264" s="6">
        <f>-18+Table1[[#This Row],[Auf welchem Platz landet der FC St. Pauli in der 1. Bundesliga 2025/26?]]</f>
        <v>-3</v>
      </c>
      <c r="E264" t="s">
        <v>14</v>
      </c>
      <c r="F264" s="5">
        <v>5</v>
      </c>
      <c r="G264" t="s">
        <v>14</v>
      </c>
      <c r="H264" t="s">
        <v>54</v>
      </c>
      <c r="I264" t="s">
        <v>56</v>
      </c>
      <c r="J264" t="s">
        <v>25</v>
      </c>
      <c r="K264">
        <f t="shared" si="48"/>
        <v>1</v>
      </c>
      <c r="L264">
        <f t="shared" si="49"/>
        <v>1</v>
      </c>
      <c r="M264">
        <f t="shared" si="50"/>
        <v>0</v>
      </c>
      <c r="N264">
        <f t="shared" si="51"/>
        <v>0</v>
      </c>
      <c r="O264" s="5">
        <f>SUM(Table1[[#This Row],[Spalte5]:[Spalte6]])*5</f>
        <v>10</v>
      </c>
      <c r="P264" t="s">
        <v>78</v>
      </c>
      <c r="Q264" t="s">
        <v>34</v>
      </c>
      <c r="R264" t="s">
        <v>23</v>
      </c>
      <c r="S264">
        <f t="shared" si="52"/>
        <v>0</v>
      </c>
      <c r="T264">
        <f t="shared" si="53"/>
        <v>1</v>
      </c>
      <c r="U264">
        <f t="shared" si="54"/>
        <v>0</v>
      </c>
      <c r="V264" s="5">
        <f>SUM(Table1[[#This Row],[Spalte94]:[Spalte92]])*5</f>
        <v>5</v>
      </c>
      <c r="W264" t="s">
        <v>34</v>
      </c>
      <c r="X264" s="5">
        <f t="shared" si="55"/>
        <v>0</v>
      </c>
      <c r="Y264" t="s">
        <v>44</v>
      </c>
      <c r="Z264" s="5">
        <f t="shared" si="56"/>
        <v>5</v>
      </c>
      <c r="AA264" t="s">
        <v>19</v>
      </c>
      <c r="AB264" s="5">
        <f t="shared" si="57"/>
        <v>0</v>
      </c>
      <c r="AC264" t="s">
        <v>27</v>
      </c>
      <c r="AD264" s="5">
        <f t="shared" si="58"/>
        <v>5</v>
      </c>
      <c r="AE264" t="s">
        <v>28</v>
      </c>
      <c r="AF264" s="5">
        <f t="shared" si="59"/>
        <v>0</v>
      </c>
      <c r="AG264" s="1">
        <v>5</v>
      </c>
      <c r="AH264" s="6">
        <f>ABS(8-Table1[[#This Row],[Die 1. Frauen des FCSP landet in der Regionalliga Nord (12er Liga) auf Rang...?]])</f>
        <v>3</v>
      </c>
      <c r="AI264" s="6">
        <f>0-Table1[[#This Row],[Spalte16]]</f>
        <v>-3</v>
      </c>
      <c r="AJ264" s="1">
        <v>11</v>
      </c>
      <c r="AK264" s="6">
        <f>ABS(16-Table1[[#This Row],[Die U23 des FCSP landet in der Regionalliga Nord (18er Liga) auf Rang....?]])</f>
        <v>5</v>
      </c>
      <c r="AL264" s="6">
        <f>0-Table1[[#This Row],[Spalte17]]</f>
        <v>-5</v>
      </c>
      <c r="AM26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64"/>
    </row>
    <row r="265" spans="1:42" x14ac:dyDescent="0.25">
      <c r="A265">
        <v>263</v>
      </c>
      <c r="B265" t="s">
        <v>502</v>
      </c>
      <c r="C265" s="1">
        <v>13</v>
      </c>
      <c r="D265" s="6">
        <f>-18+Table1[[#This Row],[Auf welchem Platz landet der FC St. Pauli in der 1. Bundesliga 2025/26?]]</f>
        <v>-5</v>
      </c>
      <c r="E265" t="s">
        <v>14</v>
      </c>
      <c r="F265" s="5">
        <v>5</v>
      </c>
      <c r="G265" t="s">
        <v>14</v>
      </c>
      <c r="H265" t="s">
        <v>25</v>
      </c>
      <c r="I265" t="s">
        <v>54</v>
      </c>
      <c r="J265" t="s">
        <v>16</v>
      </c>
      <c r="K265">
        <f t="shared" si="48"/>
        <v>1</v>
      </c>
      <c r="L265">
        <f t="shared" si="49"/>
        <v>1</v>
      </c>
      <c r="M265">
        <f t="shared" si="50"/>
        <v>0</v>
      </c>
      <c r="N265">
        <f t="shared" si="51"/>
        <v>1</v>
      </c>
      <c r="O265" s="5">
        <f>SUM(Table1[[#This Row],[Spalte5]:[Spalte6]])*5</f>
        <v>15</v>
      </c>
      <c r="P265" t="s">
        <v>78</v>
      </c>
      <c r="Q265" t="s">
        <v>15</v>
      </c>
      <c r="R265" t="s">
        <v>23</v>
      </c>
      <c r="S265">
        <f t="shared" si="52"/>
        <v>0</v>
      </c>
      <c r="T265">
        <f t="shared" si="53"/>
        <v>1</v>
      </c>
      <c r="U265">
        <f t="shared" si="54"/>
        <v>0</v>
      </c>
      <c r="V265" s="5">
        <f>SUM(Table1[[#This Row],[Spalte94]:[Spalte92]])*5</f>
        <v>5</v>
      </c>
      <c r="W265" t="s">
        <v>17</v>
      </c>
      <c r="X265" s="5">
        <f t="shared" si="55"/>
        <v>0</v>
      </c>
      <c r="Y265" t="s">
        <v>30</v>
      </c>
      <c r="Z265" s="5">
        <f t="shared" si="56"/>
        <v>0</v>
      </c>
      <c r="AA265" t="s">
        <v>19</v>
      </c>
      <c r="AB265" s="5">
        <f t="shared" si="57"/>
        <v>0</v>
      </c>
      <c r="AC265" t="s">
        <v>27</v>
      </c>
      <c r="AD265" s="5">
        <f t="shared" si="58"/>
        <v>5</v>
      </c>
      <c r="AE265" t="s">
        <v>28</v>
      </c>
      <c r="AF265" s="5">
        <f t="shared" si="59"/>
        <v>0</v>
      </c>
      <c r="AG265" s="1">
        <v>3</v>
      </c>
      <c r="AH265" s="6">
        <f>ABS(8-Table1[[#This Row],[Die 1. Frauen des FCSP landet in der Regionalliga Nord (12er Liga) auf Rang...?]])</f>
        <v>5</v>
      </c>
      <c r="AI265" s="6">
        <f>0-Table1[[#This Row],[Spalte16]]</f>
        <v>-5</v>
      </c>
      <c r="AJ265" s="1">
        <v>15</v>
      </c>
      <c r="AK265" s="6">
        <f>ABS(16-Table1[[#This Row],[Die U23 des FCSP landet in der Regionalliga Nord (18er Liga) auf Rang....?]])</f>
        <v>1</v>
      </c>
      <c r="AL265" s="6">
        <f>0-Table1[[#This Row],[Spalte17]]</f>
        <v>-1</v>
      </c>
      <c r="AM26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65"/>
    </row>
    <row r="266" spans="1:42" x14ac:dyDescent="0.25">
      <c r="A266">
        <v>264</v>
      </c>
      <c r="B266" t="s">
        <v>588</v>
      </c>
      <c r="C266" s="1">
        <v>15</v>
      </c>
      <c r="D266" s="6">
        <f>-18+Table1[[#This Row],[Auf welchem Platz landet der FC St. Pauli in der 1. Bundesliga 2025/26?]]</f>
        <v>-3</v>
      </c>
      <c r="E266" t="s">
        <v>14</v>
      </c>
      <c r="F266" s="5">
        <v>5</v>
      </c>
      <c r="G266" t="s">
        <v>14</v>
      </c>
      <c r="H266" t="s">
        <v>56</v>
      </c>
      <c r="I266" t="s">
        <v>43</v>
      </c>
      <c r="J266" t="s">
        <v>16</v>
      </c>
      <c r="K266">
        <f t="shared" si="48"/>
        <v>1</v>
      </c>
      <c r="L266">
        <f t="shared" si="49"/>
        <v>0</v>
      </c>
      <c r="M266">
        <f t="shared" si="50"/>
        <v>0</v>
      </c>
      <c r="N266">
        <f t="shared" si="51"/>
        <v>1</v>
      </c>
      <c r="O266" s="5">
        <f>SUM(Table1[[#This Row],[Spalte5]:[Spalte6]])*5</f>
        <v>10</v>
      </c>
      <c r="P266" t="s">
        <v>15</v>
      </c>
      <c r="Q266" t="s">
        <v>78</v>
      </c>
      <c r="R266" t="s">
        <v>34</v>
      </c>
      <c r="S266">
        <f t="shared" si="52"/>
        <v>0</v>
      </c>
      <c r="T266">
        <f t="shared" si="53"/>
        <v>1</v>
      </c>
      <c r="U266">
        <f t="shared" si="54"/>
        <v>0</v>
      </c>
      <c r="V266" s="5">
        <f>SUM(Table1[[#This Row],[Spalte94]:[Spalte92]])*5</f>
        <v>5</v>
      </c>
      <c r="W266" t="s">
        <v>23</v>
      </c>
      <c r="X266" s="5">
        <f t="shared" si="55"/>
        <v>0</v>
      </c>
      <c r="Y266" t="s">
        <v>18</v>
      </c>
      <c r="Z266" s="5">
        <f t="shared" si="56"/>
        <v>0</v>
      </c>
      <c r="AA266" t="s">
        <v>19</v>
      </c>
      <c r="AB266" s="5">
        <f t="shared" si="57"/>
        <v>0</v>
      </c>
      <c r="AC266" t="s">
        <v>27</v>
      </c>
      <c r="AD266" s="5">
        <f t="shared" si="58"/>
        <v>5</v>
      </c>
      <c r="AE266" t="s">
        <v>28</v>
      </c>
      <c r="AF266" s="5">
        <f t="shared" si="59"/>
        <v>0</v>
      </c>
      <c r="AG266" s="1">
        <v>6</v>
      </c>
      <c r="AH266" s="6">
        <f>ABS(8-Table1[[#This Row],[Die 1. Frauen des FCSP landet in der Regionalliga Nord (12er Liga) auf Rang...?]])</f>
        <v>2</v>
      </c>
      <c r="AI266" s="6">
        <f>0-Table1[[#This Row],[Spalte16]]</f>
        <v>-2</v>
      </c>
      <c r="AJ266" s="1">
        <v>15</v>
      </c>
      <c r="AK266" s="6">
        <f>ABS(16-Table1[[#This Row],[Die U23 des FCSP landet in der Regionalliga Nord (18er Liga) auf Rang....?]])</f>
        <v>1</v>
      </c>
      <c r="AL266" s="6">
        <f>0-Table1[[#This Row],[Spalte17]]</f>
        <v>-1</v>
      </c>
      <c r="AM26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19</v>
      </c>
      <c r="AP266"/>
    </row>
    <row r="267" spans="1:42" x14ac:dyDescent="0.25">
      <c r="A267">
        <v>265</v>
      </c>
      <c r="B267" t="s">
        <v>640</v>
      </c>
      <c r="C267" s="1">
        <v>14</v>
      </c>
      <c r="D267" s="6">
        <f>-18+Table1[[#This Row],[Auf welchem Platz landet der FC St. Pauli in der 1. Bundesliga 2025/26?]]</f>
        <v>-4</v>
      </c>
      <c r="E267" t="s">
        <v>14</v>
      </c>
      <c r="F267" s="5">
        <v>5</v>
      </c>
      <c r="G267" t="s">
        <v>56</v>
      </c>
      <c r="H267" t="s">
        <v>54</v>
      </c>
      <c r="I267" t="s">
        <v>25</v>
      </c>
      <c r="J267" t="s">
        <v>14</v>
      </c>
      <c r="K267">
        <f t="shared" si="48"/>
        <v>1</v>
      </c>
      <c r="L267">
        <f t="shared" si="49"/>
        <v>1</v>
      </c>
      <c r="M267">
        <f t="shared" si="50"/>
        <v>0</v>
      </c>
      <c r="N267">
        <f t="shared" si="51"/>
        <v>0</v>
      </c>
      <c r="O267" s="5">
        <f>SUM(Table1[[#This Row],[Spalte5]:[Spalte6]])*5</f>
        <v>10</v>
      </c>
      <c r="P267" t="s">
        <v>34</v>
      </c>
      <c r="Q267" t="s">
        <v>78</v>
      </c>
      <c r="R267" t="s">
        <v>133</v>
      </c>
      <c r="S267">
        <f t="shared" si="52"/>
        <v>0</v>
      </c>
      <c r="T267">
        <f t="shared" si="53"/>
        <v>1</v>
      </c>
      <c r="U267">
        <f t="shared" si="54"/>
        <v>0</v>
      </c>
      <c r="V267" s="5">
        <f>SUM(Table1[[#This Row],[Spalte94]:[Spalte92]])*5</f>
        <v>5</v>
      </c>
      <c r="W267" t="s">
        <v>58</v>
      </c>
      <c r="X267" s="5">
        <f t="shared" si="55"/>
        <v>0</v>
      </c>
      <c r="Y267" t="s">
        <v>18</v>
      </c>
      <c r="Z267" s="5">
        <f t="shared" si="56"/>
        <v>0</v>
      </c>
      <c r="AA267" t="s">
        <v>19</v>
      </c>
      <c r="AB267" s="5">
        <f t="shared" si="57"/>
        <v>0</v>
      </c>
      <c r="AC267" t="s">
        <v>20</v>
      </c>
      <c r="AD267" s="5">
        <f t="shared" si="58"/>
        <v>0</v>
      </c>
      <c r="AE267" t="s">
        <v>28</v>
      </c>
      <c r="AF267" s="5">
        <f t="shared" si="59"/>
        <v>0</v>
      </c>
      <c r="AG267" s="1">
        <v>8</v>
      </c>
      <c r="AH267" s="6">
        <f>ABS(8-Table1[[#This Row],[Die 1. Frauen des FCSP landet in der Regionalliga Nord (12er Liga) auf Rang...?]])</f>
        <v>0</v>
      </c>
      <c r="AI267" s="6">
        <v>5</v>
      </c>
      <c r="AJ267" s="1">
        <v>13</v>
      </c>
      <c r="AK267" s="6">
        <f>ABS(16-Table1[[#This Row],[Die U23 des FCSP landet in der Regionalliga Nord (18er Liga) auf Rang....?]])</f>
        <v>3</v>
      </c>
      <c r="AL267" s="6">
        <f>0-Table1[[#This Row],[Spalte17]]</f>
        <v>-3</v>
      </c>
      <c r="AM26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67"/>
    </row>
    <row r="268" spans="1:42" x14ac:dyDescent="0.25">
      <c r="A268">
        <v>266</v>
      </c>
      <c r="B268" t="s">
        <v>631</v>
      </c>
      <c r="C268" s="1">
        <v>15</v>
      </c>
      <c r="D268" s="6">
        <f>-18+Table1[[#This Row],[Auf welchem Platz landet der FC St. Pauli in der 1. Bundesliga 2025/26?]]</f>
        <v>-3</v>
      </c>
      <c r="E268" t="s">
        <v>14</v>
      </c>
      <c r="F268" s="5">
        <v>5</v>
      </c>
      <c r="G268" t="s">
        <v>14</v>
      </c>
      <c r="H268" t="s">
        <v>56</v>
      </c>
      <c r="I268" t="s">
        <v>25</v>
      </c>
      <c r="J268" t="s">
        <v>16</v>
      </c>
      <c r="K268">
        <f t="shared" si="48"/>
        <v>1</v>
      </c>
      <c r="L268">
        <f t="shared" si="49"/>
        <v>1</v>
      </c>
      <c r="M268">
        <f t="shared" si="50"/>
        <v>0</v>
      </c>
      <c r="N268">
        <f t="shared" si="51"/>
        <v>1</v>
      </c>
      <c r="O268" s="5">
        <f>SUM(Table1[[#This Row],[Spalte5]:[Spalte6]])*5</f>
        <v>15</v>
      </c>
      <c r="P268" t="s">
        <v>78</v>
      </c>
      <c r="Q268" t="s">
        <v>34</v>
      </c>
      <c r="R268" t="s">
        <v>23</v>
      </c>
      <c r="S268">
        <f t="shared" si="52"/>
        <v>0</v>
      </c>
      <c r="T268">
        <f t="shared" si="53"/>
        <v>1</v>
      </c>
      <c r="U268">
        <f t="shared" si="54"/>
        <v>0</v>
      </c>
      <c r="V268" s="5">
        <f>SUM(Table1[[#This Row],[Spalte94]:[Spalte92]])*5</f>
        <v>5</v>
      </c>
      <c r="W268" t="s">
        <v>50</v>
      </c>
      <c r="X268" s="5">
        <f t="shared" si="55"/>
        <v>0</v>
      </c>
      <c r="Y268" t="s">
        <v>18</v>
      </c>
      <c r="Z268" s="5">
        <f t="shared" si="56"/>
        <v>0</v>
      </c>
      <c r="AA268" t="s">
        <v>35</v>
      </c>
      <c r="AB268" s="5">
        <f t="shared" si="57"/>
        <v>0</v>
      </c>
      <c r="AC268" t="s">
        <v>20</v>
      </c>
      <c r="AD268" s="5">
        <f t="shared" si="58"/>
        <v>0</v>
      </c>
      <c r="AE268" t="s">
        <v>37</v>
      </c>
      <c r="AF268" s="5">
        <f t="shared" si="59"/>
        <v>0</v>
      </c>
      <c r="AG268" s="1">
        <v>6</v>
      </c>
      <c r="AH268" s="6">
        <f>ABS(8-Table1[[#This Row],[Die 1. Frauen des FCSP landet in der Regionalliga Nord (12er Liga) auf Rang...?]])</f>
        <v>2</v>
      </c>
      <c r="AI268" s="6">
        <f>0-Table1[[#This Row],[Spalte16]]</f>
        <v>-2</v>
      </c>
      <c r="AJ268" s="1">
        <v>14</v>
      </c>
      <c r="AK268" s="6">
        <f>ABS(16-Table1[[#This Row],[Die U23 des FCSP landet in der Regionalliga Nord (18er Liga) auf Rang....?]])</f>
        <v>2</v>
      </c>
      <c r="AL268" s="6">
        <f>0-Table1[[#This Row],[Spalte17]]</f>
        <v>-2</v>
      </c>
      <c r="AM26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68"/>
    </row>
    <row r="269" spans="1:42" x14ac:dyDescent="0.25">
      <c r="A269">
        <v>267</v>
      </c>
      <c r="B269" t="s">
        <v>567</v>
      </c>
      <c r="C269" s="1">
        <v>13</v>
      </c>
      <c r="D269" s="6">
        <f>-18+Table1[[#This Row],[Auf welchem Platz landet der FC St. Pauli in der 1. Bundesliga 2025/26?]]</f>
        <v>-5</v>
      </c>
      <c r="E269" t="s">
        <v>14</v>
      </c>
      <c r="F269" s="5">
        <v>5</v>
      </c>
      <c r="G269" t="s">
        <v>14</v>
      </c>
      <c r="H269" t="s">
        <v>56</v>
      </c>
      <c r="I269" t="s">
        <v>25</v>
      </c>
      <c r="J269" t="s">
        <v>17</v>
      </c>
      <c r="K269">
        <f t="shared" si="48"/>
        <v>1</v>
      </c>
      <c r="L269">
        <f t="shared" si="49"/>
        <v>1</v>
      </c>
      <c r="M269">
        <f t="shared" si="50"/>
        <v>1</v>
      </c>
      <c r="N269">
        <f t="shared" si="51"/>
        <v>0</v>
      </c>
      <c r="O269" s="5">
        <f>SUM(Table1[[#This Row],[Spalte5]:[Spalte6]])*5</f>
        <v>15</v>
      </c>
      <c r="P269" t="s">
        <v>34</v>
      </c>
      <c r="Q269" t="s">
        <v>23</v>
      </c>
      <c r="R269" t="s">
        <v>41</v>
      </c>
      <c r="S269">
        <f t="shared" si="52"/>
        <v>0</v>
      </c>
      <c r="T269">
        <f t="shared" si="53"/>
        <v>0</v>
      </c>
      <c r="U269">
        <f t="shared" si="54"/>
        <v>0</v>
      </c>
      <c r="V269" s="5">
        <f>SUM(Table1[[#This Row],[Spalte94]:[Spalte92]])*5</f>
        <v>0</v>
      </c>
      <c r="W269" t="s">
        <v>41</v>
      </c>
      <c r="X269" s="5">
        <f t="shared" si="55"/>
        <v>0</v>
      </c>
      <c r="Y269" t="s">
        <v>46</v>
      </c>
      <c r="Z269" s="5">
        <f t="shared" si="56"/>
        <v>0</v>
      </c>
      <c r="AA269" t="s">
        <v>35</v>
      </c>
      <c r="AB269" s="5">
        <f t="shared" si="57"/>
        <v>0</v>
      </c>
      <c r="AC269" t="s">
        <v>20</v>
      </c>
      <c r="AD269" s="5">
        <f t="shared" si="58"/>
        <v>0</v>
      </c>
      <c r="AE269" t="s">
        <v>28</v>
      </c>
      <c r="AF269" s="5">
        <f t="shared" si="59"/>
        <v>0</v>
      </c>
      <c r="AG269" s="1">
        <v>8</v>
      </c>
      <c r="AH269" s="6">
        <f>ABS(8-Table1[[#This Row],[Die 1. Frauen des FCSP landet in der Regionalliga Nord (12er Liga) auf Rang...?]])</f>
        <v>0</v>
      </c>
      <c r="AI269" s="6">
        <v>5</v>
      </c>
      <c r="AJ269" s="1">
        <v>14</v>
      </c>
      <c r="AK269" s="6">
        <f>ABS(16-Table1[[#This Row],[Die U23 des FCSP landet in der Regionalliga Nord (18er Liga) auf Rang....?]])</f>
        <v>2</v>
      </c>
      <c r="AL269" s="6">
        <f>0-Table1[[#This Row],[Spalte17]]</f>
        <v>-2</v>
      </c>
      <c r="AM26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69"/>
    </row>
    <row r="270" spans="1:42" x14ac:dyDescent="0.25">
      <c r="A270">
        <v>268</v>
      </c>
      <c r="B270" t="s">
        <v>908</v>
      </c>
      <c r="C270" s="1">
        <v>14</v>
      </c>
      <c r="D270" s="6">
        <f>-18+Table1[[#This Row],[Auf welchem Platz landet der FC St. Pauli in der 1. Bundesliga 2025/26?]]</f>
        <v>-4</v>
      </c>
      <c r="E270" t="s">
        <v>14</v>
      </c>
      <c r="F270" s="5">
        <v>5</v>
      </c>
      <c r="G270" t="s">
        <v>14</v>
      </c>
      <c r="H270" t="s">
        <v>56</v>
      </c>
      <c r="I270" t="s">
        <v>25</v>
      </c>
      <c r="J270" t="s">
        <v>17</v>
      </c>
      <c r="K270">
        <f t="shared" si="48"/>
        <v>1</v>
      </c>
      <c r="L270">
        <f t="shared" si="49"/>
        <v>1</v>
      </c>
      <c r="M270">
        <f t="shared" si="50"/>
        <v>1</v>
      </c>
      <c r="N270">
        <f t="shared" si="51"/>
        <v>0</v>
      </c>
      <c r="O270" s="5">
        <f>SUM(Table1[[#This Row],[Spalte5]:[Spalte6]])*5</f>
        <v>15</v>
      </c>
      <c r="P270" t="s">
        <v>34</v>
      </c>
      <c r="Q270" t="s">
        <v>23</v>
      </c>
      <c r="R270" t="s">
        <v>78</v>
      </c>
      <c r="S270">
        <f t="shared" si="52"/>
        <v>0</v>
      </c>
      <c r="T270">
        <f t="shared" si="53"/>
        <v>1</v>
      </c>
      <c r="U270">
        <f t="shared" si="54"/>
        <v>0</v>
      </c>
      <c r="V270" s="5">
        <f>SUM(Table1[[#This Row],[Spalte94]:[Spalte92]])*5</f>
        <v>5</v>
      </c>
      <c r="W270" t="s">
        <v>34</v>
      </c>
      <c r="X270" s="5">
        <f t="shared" si="55"/>
        <v>0</v>
      </c>
      <c r="Y270" t="s">
        <v>30</v>
      </c>
      <c r="Z270" s="5">
        <f t="shared" si="56"/>
        <v>0</v>
      </c>
      <c r="AA270" t="s">
        <v>35</v>
      </c>
      <c r="AB270" s="5">
        <f t="shared" si="57"/>
        <v>0</v>
      </c>
      <c r="AC270" t="s">
        <v>20</v>
      </c>
      <c r="AD270" s="5">
        <f t="shared" si="58"/>
        <v>0</v>
      </c>
      <c r="AE270" t="s">
        <v>28</v>
      </c>
      <c r="AF270" s="5">
        <f t="shared" si="59"/>
        <v>0</v>
      </c>
      <c r="AG270" s="1">
        <v>6</v>
      </c>
      <c r="AH270" s="6">
        <f>ABS(8-Table1[[#This Row],[Die 1. Frauen des FCSP landet in der Regionalliga Nord (12er Liga) auf Rang...?]])</f>
        <v>2</v>
      </c>
      <c r="AI270" s="6">
        <f>0-Table1[[#This Row],[Spalte16]]</f>
        <v>-2</v>
      </c>
      <c r="AJ270" s="1">
        <v>17</v>
      </c>
      <c r="AK270" s="6">
        <f>ABS(16-Table1[[#This Row],[Die U23 des FCSP landet in der Regionalliga Nord (18er Liga) auf Rang....?]])</f>
        <v>1</v>
      </c>
      <c r="AL270" s="6">
        <f>0-Table1[[#This Row],[Spalte17]]</f>
        <v>-1</v>
      </c>
      <c r="AM27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70"/>
    </row>
    <row r="271" spans="1:42" x14ac:dyDescent="0.25">
      <c r="A271">
        <v>269</v>
      </c>
      <c r="B271" t="s">
        <v>261</v>
      </c>
      <c r="C271" s="1">
        <v>13</v>
      </c>
      <c r="D271" s="6">
        <f>-18+Table1[[#This Row],[Auf welchem Platz landet der FC St. Pauli in der 1. Bundesliga 2025/26?]]</f>
        <v>-5</v>
      </c>
      <c r="E271" t="s">
        <v>25</v>
      </c>
      <c r="F271" s="5"/>
      <c r="G271" t="s">
        <v>14</v>
      </c>
      <c r="H271" t="s">
        <v>56</v>
      </c>
      <c r="I271" t="s">
        <v>17</v>
      </c>
      <c r="J271" t="s">
        <v>25</v>
      </c>
      <c r="K271">
        <f t="shared" si="48"/>
        <v>1</v>
      </c>
      <c r="L271">
        <f t="shared" si="49"/>
        <v>1</v>
      </c>
      <c r="M271">
        <f t="shared" si="50"/>
        <v>1</v>
      </c>
      <c r="N271">
        <f t="shared" si="51"/>
        <v>0</v>
      </c>
      <c r="O271" s="5">
        <f>SUM(Table1[[#This Row],[Spalte5]:[Spalte6]])*5</f>
        <v>15</v>
      </c>
      <c r="P271" t="s">
        <v>78</v>
      </c>
      <c r="Q271" t="s">
        <v>34</v>
      </c>
      <c r="R271" t="s">
        <v>15</v>
      </c>
      <c r="S271">
        <f t="shared" si="52"/>
        <v>0</v>
      </c>
      <c r="T271">
        <f t="shared" si="53"/>
        <v>1</v>
      </c>
      <c r="U271">
        <f t="shared" si="54"/>
        <v>0</v>
      </c>
      <c r="V271" s="5">
        <f>SUM(Table1[[#This Row],[Spalte94]:[Spalte92]])*5</f>
        <v>5</v>
      </c>
      <c r="W271" t="s">
        <v>34</v>
      </c>
      <c r="X271" s="5">
        <f t="shared" si="55"/>
        <v>0</v>
      </c>
      <c r="Y271" t="s">
        <v>18</v>
      </c>
      <c r="Z271" s="5">
        <f t="shared" si="56"/>
        <v>0</v>
      </c>
      <c r="AA271" t="s">
        <v>19</v>
      </c>
      <c r="AB271" s="5">
        <f t="shared" si="57"/>
        <v>0</v>
      </c>
      <c r="AC271" t="s">
        <v>20</v>
      </c>
      <c r="AD271" s="5">
        <f t="shared" si="58"/>
        <v>0</v>
      </c>
      <c r="AE271" t="s">
        <v>32</v>
      </c>
      <c r="AF271" s="5">
        <f t="shared" si="59"/>
        <v>0</v>
      </c>
      <c r="AG271" s="1">
        <v>8</v>
      </c>
      <c r="AH271" s="6">
        <f>ABS(8-Table1[[#This Row],[Die 1. Frauen des FCSP landet in der Regionalliga Nord (12er Liga) auf Rang...?]])</f>
        <v>0</v>
      </c>
      <c r="AI271" s="6">
        <v>5</v>
      </c>
      <c r="AJ271" s="1">
        <v>14</v>
      </c>
      <c r="AK271" s="6">
        <f>ABS(16-Table1[[#This Row],[Die U23 des FCSP landet in der Regionalliga Nord (18er Liga) auf Rang....?]])</f>
        <v>2</v>
      </c>
      <c r="AL271" s="6">
        <f>0-Table1[[#This Row],[Spalte17]]</f>
        <v>-2</v>
      </c>
      <c r="AM27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71"/>
    </row>
    <row r="272" spans="1:42" x14ac:dyDescent="0.25">
      <c r="A272">
        <v>270</v>
      </c>
      <c r="B272" t="s">
        <v>79</v>
      </c>
      <c r="C272" s="1">
        <v>14</v>
      </c>
      <c r="D272" s="6">
        <f>-18+Table1[[#This Row],[Auf welchem Platz landet der FC St. Pauli in der 1. Bundesliga 2025/26?]]</f>
        <v>-4</v>
      </c>
      <c r="E272" t="s">
        <v>14</v>
      </c>
      <c r="F272" s="5">
        <v>5</v>
      </c>
      <c r="G272" t="s">
        <v>14</v>
      </c>
      <c r="H272" t="s">
        <v>54</v>
      </c>
      <c r="I272" t="s">
        <v>25</v>
      </c>
      <c r="J272" t="s">
        <v>16</v>
      </c>
      <c r="K272">
        <f t="shared" si="48"/>
        <v>1</v>
      </c>
      <c r="L272">
        <f t="shared" si="49"/>
        <v>1</v>
      </c>
      <c r="M272">
        <f t="shared" si="50"/>
        <v>0</v>
      </c>
      <c r="N272">
        <f t="shared" si="51"/>
        <v>1</v>
      </c>
      <c r="O272" s="5">
        <f>SUM(Table1[[#This Row],[Spalte5]:[Spalte6]])*5</f>
        <v>15</v>
      </c>
      <c r="P272" t="s">
        <v>34</v>
      </c>
      <c r="Q272" t="s">
        <v>78</v>
      </c>
      <c r="R272" t="s">
        <v>15</v>
      </c>
      <c r="S272">
        <f t="shared" si="52"/>
        <v>0</v>
      </c>
      <c r="T272">
        <f t="shared" si="53"/>
        <v>1</v>
      </c>
      <c r="U272">
        <f t="shared" si="54"/>
        <v>0</v>
      </c>
      <c r="V272" s="5">
        <f>SUM(Table1[[#This Row],[Spalte94]:[Spalte92]])*5</f>
        <v>5</v>
      </c>
      <c r="W272" t="s">
        <v>41</v>
      </c>
      <c r="X272" s="5">
        <f t="shared" si="55"/>
        <v>0</v>
      </c>
      <c r="Y272" t="s">
        <v>18</v>
      </c>
      <c r="Z272" s="5">
        <f t="shared" si="56"/>
        <v>0</v>
      </c>
      <c r="AA272" t="s">
        <v>19</v>
      </c>
      <c r="AB272" s="5">
        <f t="shared" si="57"/>
        <v>0</v>
      </c>
      <c r="AC272" t="s">
        <v>31</v>
      </c>
      <c r="AD272" s="5">
        <f t="shared" si="58"/>
        <v>0</v>
      </c>
      <c r="AE272" t="s">
        <v>21</v>
      </c>
      <c r="AF272" s="5">
        <f t="shared" si="59"/>
        <v>0</v>
      </c>
      <c r="AG272" s="1">
        <v>10</v>
      </c>
      <c r="AH272" s="6">
        <f>ABS(8-Table1[[#This Row],[Die 1. Frauen des FCSP landet in der Regionalliga Nord (12er Liga) auf Rang...?]])</f>
        <v>2</v>
      </c>
      <c r="AI272" s="6">
        <f>0-Table1[[#This Row],[Spalte16]]</f>
        <v>-2</v>
      </c>
      <c r="AJ272" s="1">
        <v>15</v>
      </c>
      <c r="AK272" s="6">
        <f>ABS(16-Table1[[#This Row],[Die U23 des FCSP landet in der Regionalliga Nord (18er Liga) auf Rang....?]])</f>
        <v>1</v>
      </c>
      <c r="AL272" s="6">
        <f>0-Table1[[#This Row],[Spalte17]]</f>
        <v>-1</v>
      </c>
      <c r="AM27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72"/>
    </row>
    <row r="273" spans="1:42" x14ac:dyDescent="0.25">
      <c r="A273">
        <v>271</v>
      </c>
      <c r="B273" t="s">
        <v>335</v>
      </c>
      <c r="C273" s="1">
        <v>12</v>
      </c>
      <c r="D273" s="6">
        <f>-18+Table1[[#This Row],[Auf welchem Platz landet der FC St. Pauli in der 1. Bundesliga 2025/26?]]</f>
        <v>-6</v>
      </c>
      <c r="E273" t="s">
        <v>14</v>
      </c>
      <c r="F273" s="5">
        <v>5</v>
      </c>
      <c r="G273" t="s">
        <v>14</v>
      </c>
      <c r="H273" t="s">
        <v>56</v>
      </c>
      <c r="I273" t="s">
        <v>25</v>
      </c>
      <c r="J273" t="s">
        <v>16</v>
      </c>
      <c r="K273">
        <f t="shared" si="48"/>
        <v>1</v>
      </c>
      <c r="L273">
        <f t="shared" si="49"/>
        <v>1</v>
      </c>
      <c r="M273">
        <f t="shared" si="50"/>
        <v>0</v>
      </c>
      <c r="N273">
        <f t="shared" si="51"/>
        <v>1</v>
      </c>
      <c r="O273" s="5">
        <f>SUM(Table1[[#This Row],[Spalte5]:[Spalte6]])*5</f>
        <v>15</v>
      </c>
      <c r="P273" t="s">
        <v>78</v>
      </c>
      <c r="Q273" t="s">
        <v>23</v>
      </c>
      <c r="R273" t="s">
        <v>34</v>
      </c>
      <c r="S273">
        <f t="shared" si="52"/>
        <v>0</v>
      </c>
      <c r="T273">
        <f t="shared" si="53"/>
        <v>1</v>
      </c>
      <c r="U273">
        <f t="shared" si="54"/>
        <v>0</v>
      </c>
      <c r="V273" s="5">
        <f>SUM(Table1[[#This Row],[Spalte94]:[Spalte92]])*5</f>
        <v>5</v>
      </c>
      <c r="W273" t="s">
        <v>15</v>
      </c>
      <c r="X273" s="5">
        <f t="shared" si="55"/>
        <v>0</v>
      </c>
      <c r="Y273" t="s">
        <v>46</v>
      </c>
      <c r="Z273" s="5">
        <f t="shared" si="56"/>
        <v>0</v>
      </c>
      <c r="AA273" t="s">
        <v>19</v>
      </c>
      <c r="AB273" s="5">
        <f t="shared" si="57"/>
        <v>0</v>
      </c>
      <c r="AC273" t="s">
        <v>20</v>
      </c>
      <c r="AD273" s="5">
        <f t="shared" si="58"/>
        <v>0</v>
      </c>
      <c r="AE273" t="s">
        <v>28</v>
      </c>
      <c r="AF273" s="5">
        <f t="shared" si="59"/>
        <v>0</v>
      </c>
      <c r="AG273" s="1">
        <v>2</v>
      </c>
      <c r="AH273" s="6">
        <f>ABS(8-Table1[[#This Row],[Die 1. Frauen des FCSP landet in der Regionalliga Nord (12er Liga) auf Rang...?]])</f>
        <v>6</v>
      </c>
      <c r="AI273" s="6">
        <f>0-Table1[[#This Row],[Spalte16]]</f>
        <v>-6</v>
      </c>
      <c r="AJ273" s="1">
        <v>16</v>
      </c>
      <c r="AK273" s="6">
        <f>ABS(16-Table1[[#This Row],[Die U23 des FCSP landet in der Regionalliga Nord (18er Liga) auf Rang....?]])</f>
        <v>0</v>
      </c>
      <c r="AL273" s="6">
        <v>5</v>
      </c>
      <c r="AM27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73"/>
    </row>
    <row r="274" spans="1:42" x14ac:dyDescent="0.25">
      <c r="A274">
        <v>272</v>
      </c>
      <c r="B274" t="s">
        <v>111</v>
      </c>
      <c r="C274" s="1">
        <v>13</v>
      </c>
      <c r="D274" s="6">
        <f>-18+Table1[[#This Row],[Auf welchem Platz landet der FC St. Pauli in der 1. Bundesliga 2025/26?]]</f>
        <v>-5</v>
      </c>
      <c r="E274" t="s">
        <v>14</v>
      </c>
      <c r="F274" s="5">
        <v>5</v>
      </c>
      <c r="G274" t="s">
        <v>17</v>
      </c>
      <c r="H274" t="s">
        <v>14</v>
      </c>
      <c r="I274" t="s">
        <v>54</v>
      </c>
      <c r="J274" t="s">
        <v>16</v>
      </c>
      <c r="K274">
        <f t="shared" si="48"/>
        <v>1</v>
      </c>
      <c r="L274">
        <f t="shared" si="49"/>
        <v>0</v>
      </c>
      <c r="M274">
        <f t="shared" si="50"/>
        <v>1</v>
      </c>
      <c r="N274">
        <f t="shared" si="51"/>
        <v>1</v>
      </c>
      <c r="O274" s="5">
        <f>SUM(Table1[[#This Row],[Spalte5]:[Spalte6]])*5</f>
        <v>15</v>
      </c>
      <c r="P274" t="s">
        <v>23</v>
      </c>
      <c r="Q274" t="s">
        <v>78</v>
      </c>
      <c r="R274" t="s">
        <v>34</v>
      </c>
      <c r="S274">
        <f t="shared" si="52"/>
        <v>0</v>
      </c>
      <c r="T274">
        <f t="shared" si="53"/>
        <v>1</v>
      </c>
      <c r="U274">
        <f t="shared" si="54"/>
        <v>0</v>
      </c>
      <c r="V274" s="5">
        <f>SUM(Table1[[#This Row],[Spalte94]:[Spalte92]])*5</f>
        <v>5</v>
      </c>
      <c r="W274" t="s">
        <v>23</v>
      </c>
      <c r="X274" s="5">
        <f t="shared" si="55"/>
        <v>0</v>
      </c>
      <c r="Y274" t="s">
        <v>48</v>
      </c>
      <c r="Z274" s="5">
        <f t="shared" si="56"/>
        <v>0</v>
      </c>
      <c r="AA274" t="s">
        <v>19</v>
      </c>
      <c r="AB274" s="5">
        <f t="shared" si="57"/>
        <v>0</v>
      </c>
      <c r="AC274" t="s">
        <v>27</v>
      </c>
      <c r="AD274" s="5">
        <f t="shared" si="58"/>
        <v>5</v>
      </c>
      <c r="AE274" t="s">
        <v>28</v>
      </c>
      <c r="AF274" s="5">
        <f t="shared" si="59"/>
        <v>0</v>
      </c>
      <c r="AG274" s="1">
        <v>3</v>
      </c>
      <c r="AH274" s="6">
        <f>ABS(8-Table1[[#This Row],[Die 1. Frauen des FCSP landet in der Regionalliga Nord (12er Liga) auf Rang...?]])</f>
        <v>5</v>
      </c>
      <c r="AI274" s="6">
        <f>0-Table1[[#This Row],[Spalte16]]</f>
        <v>-5</v>
      </c>
      <c r="AJ274" s="1">
        <v>14</v>
      </c>
      <c r="AK274" s="6">
        <f>ABS(16-Table1[[#This Row],[Die U23 des FCSP landet in der Regionalliga Nord (18er Liga) auf Rang....?]])</f>
        <v>2</v>
      </c>
      <c r="AL274" s="6">
        <f>0-Table1[[#This Row],[Spalte17]]</f>
        <v>-2</v>
      </c>
      <c r="AM27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74"/>
    </row>
    <row r="275" spans="1:42" x14ac:dyDescent="0.25">
      <c r="A275">
        <v>273</v>
      </c>
      <c r="B275" t="s">
        <v>846</v>
      </c>
      <c r="C275" s="1">
        <v>13</v>
      </c>
      <c r="D275" s="6">
        <f>-18+Table1[[#This Row],[Auf welchem Platz landet der FC St. Pauli in der 1. Bundesliga 2025/26?]]</f>
        <v>-5</v>
      </c>
      <c r="E275" t="s">
        <v>14</v>
      </c>
      <c r="F275" s="5">
        <v>5</v>
      </c>
      <c r="G275" t="s">
        <v>14</v>
      </c>
      <c r="H275" t="s">
        <v>54</v>
      </c>
      <c r="I275" t="s">
        <v>56</v>
      </c>
      <c r="J275" t="s">
        <v>25</v>
      </c>
      <c r="K275">
        <f t="shared" si="48"/>
        <v>1</v>
      </c>
      <c r="L275">
        <f t="shared" si="49"/>
        <v>1</v>
      </c>
      <c r="M275">
        <f t="shared" si="50"/>
        <v>0</v>
      </c>
      <c r="N275">
        <f t="shared" si="51"/>
        <v>0</v>
      </c>
      <c r="O275" s="5">
        <f>SUM(Table1[[#This Row],[Spalte5]:[Spalte6]])*5</f>
        <v>10</v>
      </c>
      <c r="P275" t="s">
        <v>78</v>
      </c>
      <c r="Q275" t="s">
        <v>34</v>
      </c>
      <c r="R275" t="s">
        <v>24</v>
      </c>
      <c r="S275">
        <f t="shared" si="52"/>
        <v>0</v>
      </c>
      <c r="T275">
        <f t="shared" si="53"/>
        <v>1</v>
      </c>
      <c r="U275">
        <f t="shared" si="54"/>
        <v>0</v>
      </c>
      <c r="V275" s="5">
        <f>SUM(Table1[[#This Row],[Spalte94]:[Spalte92]])*5</f>
        <v>5</v>
      </c>
      <c r="W275" t="s">
        <v>58</v>
      </c>
      <c r="X275" s="5">
        <f t="shared" si="55"/>
        <v>0</v>
      </c>
      <c r="Y275" t="s">
        <v>48</v>
      </c>
      <c r="Z275" s="5">
        <f t="shared" si="56"/>
        <v>0</v>
      </c>
      <c r="AA275" t="s">
        <v>19</v>
      </c>
      <c r="AB275" s="5">
        <f t="shared" si="57"/>
        <v>0</v>
      </c>
      <c r="AC275" t="s">
        <v>27</v>
      </c>
      <c r="AD275" s="5">
        <f t="shared" si="58"/>
        <v>5</v>
      </c>
      <c r="AE275" t="s">
        <v>28</v>
      </c>
      <c r="AF275" s="5">
        <f t="shared" si="59"/>
        <v>0</v>
      </c>
      <c r="AG275" s="1">
        <v>7</v>
      </c>
      <c r="AH275" s="6">
        <f>ABS(8-Table1[[#This Row],[Die 1. Frauen des FCSP landet in der Regionalliga Nord (12er Liga) auf Rang...?]])</f>
        <v>1</v>
      </c>
      <c r="AI275" s="6">
        <f>0-Table1[[#This Row],[Spalte16]]</f>
        <v>-1</v>
      </c>
      <c r="AJ275" s="1">
        <v>15</v>
      </c>
      <c r="AK275" s="6">
        <f>ABS(16-Table1[[#This Row],[Die U23 des FCSP landet in der Regionalliga Nord (18er Liga) auf Rang....?]])</f>
        <v>1</v>
      </c>
      <c r="AL275" s="6">
        <f>0-Table1[[#This Row],[Spalte17]]</f>
        <v>-1</v>
      </c>
      <c r="AM27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75"/>
    </row>
    <row r="276" spans="1:42" x14ac:dyDescent="0.25">
      <c r="A276">
        <v>274</v>
      </c>
      <c r="B276" t="s">
        <v>263</v>
      </c>
      <c r="C276" s="1">
        <v>15</v>
      </c>
      <c r="D276" s="6">
        <f>-18+Table1[[#This Row],[Auf welchem Platz landet der FC St. Pauli in der 1. Bundesliga 2025/26?]]</f>
        <v>-3</v>
      </c>
      <c r="E276" t="s">
        <v>14</v>
      </c>
      <c r="F276" s="5">
        <v>5</v>
      </c>
      <c r="G276" t="s">
        <v>14</v>
      </c>
      <c r="H276" t="s">
        <v>54</v>
      </c>
      <c r="I276" t="s">
        <v>25</v>
      </c>
      <c r="J276" t="s">
        <v>56</v>
      </c>
      <c r="K276">
        <f t="shared" si="48"/>
        <v>1</v>
      </c>
      <c r="L276">
        <f t="shared" si="49"/>
        <v>1</v>
      </c>
      <c r="M276">
        <f t="shared" si="50"/>
        <v>0</v>
      </c>
      <c r="N276">
        <f t="shared" si="51"/>
        <v>0</v>
      </c>
      <c r="O276" s="5">
        <f>SUM(Table1[[#This Row],[Spalte5]:[Spalte6]])*5</f>
        <v>10</v>
      </c>
      <c r="P276" t="s">
        <v>34</v>
      </c>
      <c r="Q276" t="s">
        <v>78</v>
      </c>
      <c r="R276" t="s">
        <v>23</v>
      </c>
      <c r="S276">
        <f t="shared" si="52"/>
        <v>0</v>
      </c>
      <c r="T276">
        <f t="shared" si="53"/>
        <v>1</v>
      </c>
      <c r="U276">
        <f t="shared" si="54"/>
        <v>0</v>
      </c>
      <c r="V276" s="5">
        <f>SUM(Table1[[#This Row],[Spalte94]:[Spalte92]])*5</f>
        <v>5</v>
      </c>
      <c r="W276" t="s">
        <v>23</v>
      </c>
      <c r="X276" s="5">
        <f t="shared" si="55"/>
        <v>0</v>
      </c>
      <c r="Y276" t="s">
        <v>18</v>
      </c>
      <c r="Z276" s="5">
        <f t="shared" si="56"/>
        <v>0</v>
      </c>
      <c r="AA276" t="s">
        <v>35</v>
      </c>
      <c r="AB276" s="5">
        <f t="shared" si="57"/>
        <v>0</v>
      </c>
      <c r="AC276" t="s">
        <v>27</v>
      </c>
      <c r="AD276" s="5">
        <f t="shared" si="58"/>
        <v>5</v>
      </c>
      <c r="AE276" t="s">
        <v>37</v>
      </c>
      <c r="AF276" s="5">
        <f t="shared" si="59"/>
        <v>0</v>
      </c>
      <c r="AG276" s="1">
        <v>7</v>
      </c>
      <c r="AH276" s="6">
        <f>ABS(8-Table1[[#This Row],[Die 1. Frauen des FCSP landet in der Regionalliga Nord (12er Liga) auf Rang...?]])</f>
        <v>1</v>
      </c>
      <c r="AI276" s="6">
        <f>0-Table1[[#This Row],[Spalte16]]</f>
        <v>-1</v>
      </c>
      <c r="AJ276" s="1">
        <v>13</v>
      </c>
      <c r="AK276" s="6">
        <f>ABS(16-Table1[[#This Row],[Die U23 des FCSP landet in der Regionalliga Nord (18er Liga) auf Rang....?]])</f>
        <v>3</v>
      </c>
      <c r="AL276" s="6">
        <f>0-Table1[[#This Row],[Spalte17]]</f>
        <v>-3</v>
      </c>
      <c r="AM27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76"/>
    </row>
    <row r="277" spans="1:42" x14ac:dyDescent="0.25">
      <c r="A277">
        <v>275</v>
      </c>
      <c r="B277" t="s">
        <v>804</v>
      </c>
      <c r="C277" s="1">
        <v>12</v>
      </c>
      <c r="D277" s="6">
        <f>-18+Table1[[#This Row],[Auf welchem Platz landet der FC St. Pauli in der 1. Bundesliga 2025/26?]]</f>
        <v>-6</v>
      </c>
      <c r="E277" t="s">
        <v>56</v>
      </c>
      <c r="F277" s="5"/>
      <c r="G277" t="s">
        <v>14</v>
      </c>
      <c r="H277" t="s">
        <v>56</v>
      </c>
      <c r="I277" t="s">
        <v>25</v>
      </c>
      <c r="J277" t="s">
        <v>16</v>
      </c>
      <c r="K277">
        <f t="shared" si="48"/>
        <v>1</v>
      </c>
      <c r="L277">
        <f t="shared" si="49"/>
        <v>1</v>
      </c>
      <c r="M277">
        <f t="shared" si="50"/>
        <v>0</v>
      </c>
      <c r="N277">
        <f t="shared" si="51"/>
        <v>1</v>
      </c>
      <c r="O277" s="5">
        <f>SUM(Table1[[#This Row],[Spalte5]:[Spalte6]])*5</f>
        <v>15</v>
      </c>
      <c r="P277" t="s">
        <v>34</v>
      </c>
      <c r="Q277" t="s">
        <v>78</v>
      </c>
      <c r="R277" t="s">
        <v>15</v>
      </c>
      <c r="S277">
        <f t="shared" si="52"/>
        <v>0</v>
      </c>
      <c r="T277">
        <f t="shared" si="53"/>
        <v>1</v>
      </c>
      <c r="U277">
        <f t="shared" si="54"/>
        <v>0</v>
      </c>
      <c r="V277" s="5">
        <f>SUM(Table1[[#This Row],[Spalte94]:[Spalte92]])*5</f>
        <v>5</v>
      </c>
      <c r="W277" t="s">
        <v>23</v>
      </c>
      <c r="X277" s="5">
        <f t="shared" si="55"/>
        <v>0</v>
      </c>
      <c r="Y277" t="s">
        <v>18</v>
      </c>
      <c r="Z277" s="5">
        <f t="shared" si="56"/>
        <v>0</v>
      </c>
      <c r="AA277" t="s">
        <v>19</v>
      </c>
      <c r="AB277" s="5">
        <f t="shared" si="57"/>
        <v>0</v>
      </c>
      <c r="AC277" t="s">
        <v>20</v>
      </c>
      <c r="AD277" s="5">
        <f t="shared" si="58"/>
        <v>0</v>
      </c>
      <c r="AE277" t="s">
        <v>32</v>
      </c>
      <c r="AF277" s="5">
        <f t="shared" si="59"/>
        <v>0</v>
      </c>
      <c r="AG277" s="1">
        <v>8</v>
      </c>
      <c r="AH277" s="6">
        <f>ABS(8-Table1[[#This Row],[Die 1. Frauen des FCSP landet in der Regionalliga Nord (12er Liga) auf Rang...?]])</f>
        <v>0</v>
      </c>
      <c r="AI277" s="6">
        <v>5</v>
      </c>
      <c r="AJ277" s="1">
        <v>15</v>
      </c>
      <c r="AK277" s="6">
        <f>ABS(16-Table1[[#This Row],[Die U23 des FCSP landet in der Regionalliga Nord (18er Liga) auf Rang....?]])</f>
        <v>1</v>
      </c>
      <c r="AL277" s="6">
        <f>0-Table1[[#This Row],[Spalte17]]</f>
        <v>-1</v>
      </c>
      <c r="AM27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77"/>
    </row>
    <row r="278" spans="1:42" x14ac:dyDescent="0.25">
      <c r="A278">
        <v>276</v>
      </c>
      <c r="B278" t="s">
        <v>350</v>
      </c>
      <c r="C278" s="1">
        <v>11</v>
      </c>
      <c r="D278" s="6">
        <f>-18+Table1[[#This Row],[Auf welchem Platz landet der FC St. Pauli in der 1. Bundesliga 2025/26?]]</f>
        <v>-7</v>
      </c>
      <c r="E278" t="s">
        <v>14</v>
      </c>
      <c r="F278" s="5">
        <v>5</v>
      </c>
      <c r="G278" t="s">
        <v>14</v>
      </c>
      <c r="H278" t="s">
        <v>25</v>
      </c>
      <c r="I278" t="s">
        <v>56</v>
      </c>
      <c r="J278" t="s">
        <v>17</v>
      </c>
      <c r="K278">
        <f t="shared" si="48"/>
        <v>1</v>
      </c>
      <c r="L278">
        <f t="shared" si="49"/>
        <v>1</v>
      </c>
      <c r="M278">
        <f t="shared" si="50"/>
        <v>1</v>
      </c>
      <c r="N278">
        <f t="shared" si="51"/>
        <v>0</v>
      </c>
      <c r="O278" s="5">
        <f>SUM(Table1[[#This Row],[Spalte5]:[Spalte6]])*5</f>
        <v>15</v>
      </c>
      <c r="P278" t="s">
        <v>78</v>
      </c>
      <c r="Q278" t="s">
        <v>23</v>
      </c>
      <c r="R278" t="s">
        <v>15</v>
      </c>
      <c r="S278">
        <f t="shared" si="52"/>
        <v>0</v>
      </c>
      <c r="T278">
        <f t="shared" si="53"/>
        <v>1</v>
      </c>
      <c r="U278">
        <f t="shared" si="54"/>
        <v>0</v>
      </c>
      <c r="V278" s="5">
        <f>SUM(Table1[[#This Row],[Spalte94]:[Spalte92]])*5</f>
        <v>5</v>
      </c>
      <c r="W278" t="s">
        <v>23</v>
      </c>
      <c r="X278" s="5">
        <f t="shared" si="55"/>
        <v>0</v>
      </c>
      <c r="Y278" t="s">
        <v>48</v>
      </c>
      <c r="Z278" s="5">
        <f t="shared" si="56"/>
        <v>0</v>
      </c>
      <c r="AA278" t="s">
        <v>19</v>
      </c>
      <c r="AB278" s="5">
        <f t="shared" si="57"/>
        <v>0</v>
      </c>
      <c r="AC278" t="s">
        <v>27</v>
      </c>
      <c r="AD278" s="5">
        <f t="shared" si="58"/>
        <v>5</v>
      </c>
      <c r="AE278" t="s">
        <v>28</v>
      </c>
      <c r="AF278" s="5">
        <f t="shared" si="59"/>
        <v>0</v>
      </c>
      <c r="AG278" s="1">
        <v>7</v>
      </c>
      <c r="AH278" s="6">
        <f>ABS(8-Table1[[#This Row],[Die 1. Frauen des FCSP landet in der Regionalliga Nord (12er Liga) auf Rang...?]])</f>
        <v>1</v>
      </c>
      <c r="AI278" s="6">
        <f>0-Table1[[#This Row],[Spalte16]]</f>
        <v>-1</v>
      </c>
      <c r="AJ278" s="1">
        <v>12</v>
      </c>
      <c r="AK278" s="6">
        <f>ABS(16-Table1[[#This Row],[Die U23 des FCSP landet in der Regionalliga Nord (18er Liga) auf Rang....?]])</f>
        <v>4</v>
      </c>
      <c r="AL278" s="6">
        <f>0-Table1[[#This Row],[Spalte17]]</f>
        <v>-4</v>
      </c>
      <c r="AM27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78"/>
    </row>
    <row r="279" spans="1:42" x14ac:dyDescent="0.25">
      <c r="A279">
        <v>277</v>
      </c>
      <c r="B279" t="s">
        <v>649</v>
      </c>
      <c r="C279" s="1">
        <v>15</v>
      </c>
      <c r="D279" s="6">
        <f>-18+Table1[[#This Row],[Auf welchem Platz landet der FC St. Pauli in der 1. Bundesliga 2025/26?]]</f>
        <v>-3</v>
      </c>
      <c r="E279" t="s">
        <v>14</v>
      </c>
      <c r="F279" s="5">
        <v>5</v>
      </c>
      <c r="G279" t="s">
        <v>56</v>
      </c>
      <c r="H279" t="s">
        <v>16</v>
      </c>
      <c r="I279" t="s">
        <v>25</v>
      </c>
      <c r="J279" t="s">
        <v>43</v>
      </c>
      <c r="K279">
        <f t="shared" si="48"/>
        <v>0</v>
      </c>
      <c r="L279">
        <f t="shared" si="49"/>
        <v>1</v>
      </c>
      <c r="M279">
        <f t="shared" si="50"/>
        <v>0</v>
      </c>
      <c r="N279">
        <f t="shared" si="51"/>
        <v>1</v>
      </c>
      <c r="O279" s="5">
        <f>SUM(Table1[[#This Row],[Spalte5]:[Spalte6]])*5</f>
        <v>10</v>
      </c>
      <c r="P279" t="s">
        <v>78</v>
      </c>
      <c r="Q279" t="s">
        <v>23</v>
      </c>
      <c r="R279" t="s">
        <v>34</v>
      </c>
      <c r="S279">
        <f t="shared" si="52"/>
        <v>0</v>
      </c>
      <c r="T279">
        <f t="shared" si="53"/>
        <v>1</v>
      </c>
      <c r="U279">
        <f t="shared" si="54"/>
        <v>0</v>
      </c>
      <c r="V279" s="5">
        <f>SUM(Table1[[#This Row],[Spalte94]:[Spalte92]])*5</f>
        <v>5</v>
      </c>
      <c r="W279" t="s">
        <v>23</v>
      </c>
      <c r="X279" s="5">
        <f t="shared" si="55"/>
        <v>0</v>
      </c>
      <c r="Y279" t="s">
        <v>18</v>
      </c>
      <c r="Z279" s="5">
        <f t="shared" si="56"/>
        <v>0</v>
      </c>
      <c r="AA279" t="s">
        <v>19</v>
      </c>
      <c r="AB279" s="5">
        <f t="shared" si="57"/>
        <v>0</v>
      </c>
      <c r="AC279" t="s">
        <v>20</v>
      </c>
      <c r="AD279" s="5">
        <f t="shared" si="58"/>
        <v>0</v>
      </c>
      <c r="AE279" t="s">
        <v>37</v>
      </c>
      <c r="AF279" s="5">
        <f t="shared" si="59"/>
        <v>0</v>
      </c>
      <c r="AG279" s="1">
        <v>8</v>
      </c>
      <c r="AH279" s="6">
        <f>ABS(8-Table1[[#This Row],[Die 1. Frauen des FCSP landet in der Regionalliga Nord (12er Liga) auf Rang...?]])</f>
        <v>0</v>
      </c>
      <c r="AI279" s="6">
        <v>5</v>
      </c>
      <c r="AJ279" s="1">
        <v>12</v>
      </c>
      <c r="AK279" s="6">
        <f>ABS(16-Table1[[#This Row],[Die U23 des FCSP landet in der Regionalliga Nord (18er Liga) auf Rang....?]])</f>
        <v>4</v>
      </c>
      <c r="AL279" s="6">
        <f>0-Table1[[#This Row],[Spalte17]]</f>
        <v>-4</v>
      </c>
      <c r="AM27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79"/>
    </row>
    <row r="280" spans="1:42" x14ac:dyDescent="0.25">
      <c r="A280">
        <v>278</v>
      </c>
      <c r="B280" t="s">
        <v>341</v>
      </c>
      <c r="C280" s="1">
        <v>13</v>
      </c>
      <c r="D280" s="6">
        <f>-18+Table1[[#This Row],[Auf welchem Platz landet der FC St. Pauli in der 1. Bundesliga 2025/26?]]</f>
        <v>-5</v>
      </c>
      <c r="E280" t="s">
        <v>14</v>
      </c>
      <c r="F280" s="5">
        <v>5</v>
      </c>
      <c r="G280" t="s">
        <v>14</v>
      </c>
      <c r="H280" t="s">
        <v>56</v>
      </c>
      <c r="I280" t="s">
        <v>25</v>
      </c>
      <c r="J280" t="s">
        <v>17</v>
      </c>
      <c r="K280">
        <f t="shared" si="48"/>
        <v>1</v>
      </c>
      <c r="L280">
        <f t="shared" si="49"/>
        <v>1</v>
      </c>
      <c r="M280">
        <f t="shared" si="50"/>
        <v>1</v>
      </c>
      <c r="N280">
        <f t="shared" si="51"/>
        <v>0</v>
      </c>
      <c r="O280" s="5">
        <f>SUM(Table1[[#This Row],[Spalte5]:[Spalte6]])*5</f>
        <v>15</v>
      </c>
      <c r="P280" t="s">
        <v>78</v>
      </c>
      <c r="Q280" t="s">
        <v>23</v>
      </c>
      <c r="R280" t="s">
        <v>34</v>
      </c>
      <c r="S280">
        <f t="shared" si="52"/>
        <v>0</v>
      </c>
      <c r="T280">
        <f t="shared" si="53"/>
        <v>1</v>
      </c>
      <c r="U280">
        <f t="shared" si="54"/>
        <v>0</v>
      </c>
      <c r="V280" s="5">
        <f>SUM(Table1[[#This Row],[Spalte94]:[Spalte92]])*5</f>
        <v>5</v>
      </c>
      <c r="W280" t="s">
        <v>23</v>
      </c>
      <c r="X280" s="5">
        <f t="shared" si="55"/>
        <v>0</v>
      </c>
      <c r="Y280" t="s">
        <v>18</v>
      </c>
      <c r="Z280" s="5">
        <f t="shared" si="56"/>
        <v>0</v>
      </c>
      <c r="AA280" t="s">
        <v>19</v>
      </c>
      <c r="AB280" s="5">
        <f t="shared" si="57"/>
        <v>0</v>
      </c>
      <c r="AC280" t="s">
        <v>27</v>
      </c>
      <c r="AD280" s="5">
        <f t="shared" si="58"/>
        <v>5</v>
      </c>
      <c r="AE280" t="s">
        <v>28</v>
      </c>
      <c r="AF280" s="5">
        <f t="shared" si="59"/>
        <v>0</v>
      </c>
      <c r="AG280" s="1">
        <v>5</v>
      </c>
      <c r="AH280" s="6">
        <f>ABS(8-Table1[[#This Row],[Die 1. Frauen des FCSP landet in der Regionalliga Nord (12er Liga) auf Rang...?]])</f>
        <v>3</v>
      </c>
      <c r="AI280" s="6">
        <f>0-Table1[[#This Row],[Spalte16]]</f>
        <v>-3</v>
      </c>
      <c r="AJ280" s="1">
        <v>12</v>
      </c>
      <c r="AK280" s="6">
        <f>ABS(16-Table1[[#This Row],[Die U23 des FCSP landet in der Regionalliga Nord (18er Liga) auf Rang....?]])</f>
        <v>4</v>
      </c>
      <c r="AL280" s="6">
        <f>0-Table1[[#This Row],[Spalte17]]</f>
        <v>-4</v>
      </c>
      <c r="AM28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80"/>
    </row>
    <row r="281" spans="1:42" x14ac:dyDescent="0.25">
      <c r="A281">
        <v>279</v>
      </c>
      <c r="B281" t="s">
        <v>664</v>
      </c>
      <c r="C281" s="1">
        <v>15</v>
      </c>
      <c r="D281" s="6">
        <f>-18+Table1[[#This Row],[Auf welchem Platz landet der FC St. Pauli in der 1. Bundesliga 2025/26?]]</f>
        <v>-3</v>
      </c>
      <c r="E281" t="s">
        <v>14</v>
      </c>
      <c r="F281" s="5">
        <v>5</v>
      </c>
      <c r="G281" t="s">
        <v>14</v>
      </c>
      <c r="H281" t="s">
        <v>25</v>
      </c>
      <c r="I281" t="s">
        <v>54</v>
      </c>
      <c r="J281" t="s">
        <v>43</v>
      </c>
      <c r="K281">
        <f t="shared" si="48"/>
        <v>1</v>
      </c>
      <c r="L281">
        <f t="shared" si="49"/>
        <v>1</v>
      </c>
      <c r="M281">
        <f t="shared" si="50"/>
        <v>0</v>
      </c>
      <c r="N281">
        <f t="shared" si="51"/>
        <v>0</v>
      </c>
      <c r="O281" s="5">
        <f>SUM(Table1[[#This Row],[Spalte5]:[Spalte6]])*5</f>
        <v>10</v>
      </c>
      <c r="P281" t="s">
        <v>78</v>
      </c>
      <c r="Q281" t="s">
        <v>24</v>
      </c>
      <c r="R281" t="s">
        <v>34</v>
      </c>
      <c r="S281">
        <f t="shared" si="52"/>
        <v>0</v>
      </c>
      <c r="T281">
        <f t="shared" si="53"/>
        <v>1</v>
      </c>
      <c r="U281">
        <f t="shared" si="54"/>
        <v>0</v>
      </c>
      <c r="V281" s="5">
        <f>SUM(Table1[[#This Row],[Spalte94]:[Spalte92]])*5</f>
        <v>5</v>
      </c>
      <c r="W281" t="s">
        <v>23</v>
      </c>
      <c r="X281" s="5">
        <f t="shared" si="55"/>
        <v>0</v>
      </c>
      <c r="Y281" t="s">
        <v>18</v>
      </c>
      <c r="Z281" s="5">
        <f t="shared" si="56"/>
        <v>0</v>
      </c>
      <c r="AA281" t="s">
        <v>19</v>
      </c>
      <c r="AB281" s="5">
        <f t="shared" si="57"/>
        <v>0</v>
      </c>
      <c r="AC281" t="s">
        <v>27</v>
      </c>
      <c r="AD281" s="5">
        <f t="shared" si="58"/>
        <v>5</v>
      </c>
      <c r="AE281" t="s">
        <v>28</v>
      </c>
      <c r="AF281" s="5">
        <f t="shared" si="59"/>
        <v>0</v>
      </c>
      <c r="AG281" s="1">
        <v>7</v>
      </c>
      <c r="AH281" s="6">
        <f>ABS(8-Table1[[#This Row],[Die 1. Frauen des FCSP landet in der Regionalliga Nord (12er Liga) auf Rang...?]])</f>
        <v>1</v>
      </c>
      <c r="AI281" s="6">
        <f>0-Table1[[#This Row],[Spalte16]]</f>
        <v>-1</v>
      </c>
      <c r="AJ281" s="1">
        <v>13</v>
      </c>
      <c r="AK281" s="6">
        <f>ABS(16-Table1[[#This Row],[Die U23 des FCSP landet in der Regionalliga Nord (18er Liga) auf Rang....?]])</f>
        <v>3</v>
      </c>
      <c r="AL281" s="6">
        <f>0-Table1[[#This Row],[Spalte17]]</f>
        <v>-3</v>
      </c>
      <c r="AM28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81"/>
    </row>
    <row r="282" spans="1:42" x14ac:dyDescent="0.25">
      <c r="A282">
        <v>280</v>
      </c>
      <c r="B282" t="s">
        <v>756</v>
      </c>
      <c r="C282" s="1">
        <v>14</v>
      </c>
      <c r="D282" s="6">
        <f>-18+Table1[[#This Row],[Auf welchem Platz landet der FC St. Pauli in der 1. Bundesliga 2025/26?]]</f>
        <v>-4</v>
      </c>
      <c r="E282" t="s">
        <v>14</v>
      </c>
      <c r="F282" s="5">
        <v>5</v>
      </c>
      <c r="G282" t="s">
        <v>14</v>
      </c>
      <c r="H282" t="s">
        <v>56</v>
      </c>
      <c r="I282" t="s">
        <v>54</v>
      </c>
      <c r="J282" t="s">
        <v>25</v>
      </c>
      <c r="K282">
        <f t="shared" si="48"/>
        <v>1</v>
      </c>
      <c r="L282">
        <f t="shared" si="49"/>
        <v>1</v>
      </c>
      <c r="M282">
        <f t="shared" si="50"/>
        <v>0</v>
      </c>
      <c r="N282">
        <f t="shared" si="51"/>
        <v>0</v>
      </c>
      <c r="O282" s="5">
        <f>SUM(Table1[[#This Row],[Spalte5]:[Spalte6]])*5</f>
        <v>10</v>
      </c>
      <c r="P282" t="s">
        <v>34</v>
      </c>
      <c r="Q282" t="s">
        <v>41</v>
      </c>
      <c r="R282" t="s">
        <v>78</v>
      </c>
      <c r="S282">
        <f t="shared" si="52"/>
        <v>0</v>
      </c>
      <c r="T282">
        <f t="shared" si="53"/>
        <v>1</v>
      </c>
      <c r="U282">
        <f t="shared" si="54"/>
        <v>0</v>
      </c>
      <c r="V282" s="5">
        <f>SUM(Table1[[#This Row],[Spalte94]:[Spalte92]])*5</f>
        <v>5</v>
      </c>
      <c r="W282" t="s">
        <v>58</v>
      </c>
      <c r="X282" s="5">
        <f t="shared" si="55"/>
        <v>0</v>
      </c>
      <c r="Y282" t="s">
        <v>48</v>
      </c>
      <c r="Z282" s="5">
        <f t="shared" si="56"/>
        <v>0</v>
      </c>
      <c r="AA282" t="s">
        <v>19</v>
      </c>
      <c r="AB282" s="5">
        <f t="shared" si="57"/>
        <v>0</v>
      </c>
      <c r="AC282" t="s">
        <v>27</v>
      </c>
      <c r="AD282" s="5">
        <f t="shared" si="58"/>
        <v>5</v>
      </c>
      <c r="AE282" t="s">
        <v>39</v>
      </c>
      <c r="AF282" s="5">
        <f t="shared" si="59"/>
        <v>0</v>
      </c>
      <c r="AG282" s="1">
        <v>7</v>
      </c>
      <c r="AH282" s="6">
        <f>ABS(8-Table1[[#This Row],[Die 1. Frauen des FCSP landet in der Regionalliga Nord (12er Liga) auf Rang...?]])</f>
        <v>1</v>
      </c>
      <c r="AI282" s="6">
        <f>0-Table1[[#This Row],[Spalte16]]</f>
        <v>-1</v>
      </c>
      <c r="AJ282" s="1">
        <v>14</v>
      </c>
      <c r="AK282" s="6">
        <f>ABS(16-Table1[[#This Row],[Die U23 des FCSP landet in der Regionalliga Nord (18er Liga) auf Rang....?]])</f>
        <v>2</v>
      </c>
      <c r="AL282" s="6">
        <f>0-Table1[[#This Row],[Spalte17]]</f>
        <v>-2</v>
      </c>
      <c r="AM28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82"/>
    </row>
    <row r="283" spans="1:42" x14ac:dyDescent="0.25">
      <c r="A283">
        <v>281</v>
      </c>
      <c r="B283" t="s">
        <v>130</v>
      </c>
      <c r="C283" s="1">
        <v>11</v>
      </c>
      <c r="D283" s="6">
        <f>-18+Table1[[#This Row],[Auf welchem Platz landet der FC St. Pauli in der 1. Bundesliga 2025/26?]]</f>
        <v>-7</v>
      </c>
      <c r="E283" t="s">
        <v>14</v>
      </c>
      <c r="F283" s="5">
        <v>5</v>
      </c>
      <c r="G283" t="s">
        <v>14</v>
      </c>
      <c r="H283" t="s">
        <v>54</v>
      </c>
      <c r="I283" t="s">
        <v>25</v>
      </c>
      <c r="J283" t="s">
        <v>17</v>
      </c>
      <c r="K283">
        <f t="shared" si="48"/>
        <v>1</v>
      </c>
      <c r="L283">
        <f t="shared" si="49"/>
        <v>1</v>
      </c>
      <c r="M283">
        <f t="shared" si="50"/>
        <v>1</v>
      </c>
      <c r="N283">
        <f t="shared" si="51"/>
        <v>0</v>
      </c>
      <c r="O283" s="5">
        <f>SUM(Table1[[#This Row],[Spalte5]:[Spalte6]])*5</f>
        <v>15</v>
      </c>
      <c r="P283" t="s">
        <v>34</v>
      </c>
      <c r="Q283" t="s">
        <v>78</v>
      </c>
      <c r="R283" t="s">
        <v>23</v>
      </c>
      <c r="S283">
        <f t="shared" si="52"/>
        <v>0</v>
      </c>
      <c r="T283">
        <f t="shared" si="53"/>
        <v>1</v>
      </c>
      <c r="U283">
        <f t="shared" si="54"/>
        <v>0</v>
      </c>
      <c r="V283" s="5">
        <f>SUM(Table1[[#This Row],[Spalte94]:[Spalte92]])*5</f>
        <v>5</v>
      </c>
      <c r="W283" t="s">
        <v>15</v>
      </c>
      <c r="X283" s="5">
        <f t="shared" si="55"/>
        <v>0</v>
      </c>
      <c r="Y283" t="s">
        <v>18</v>
      </c>
      <c r="Z283" s="5">
        <f t="shared" si="56"/>
        <v>0</v>
      </c>
      <c r="AA283" t="s">
        <v>19</v>
      </c>
      <c r="AB283" s="5">
        <f t="shared" si="57"/>
        <v>0</v>
      </c>
      <c r="AC283" t="s">
        <v>27</v>
      </c>
      <c r="AD283" s="5">
        <f t="shared" si="58"/>
        <v>5</v>
      </c>
      <c r="AE283" t="s">
        <v>28</v>
      </c>
      <c r="AF283" s="5">
        <f t="shared" si="59"/>
        <v>0</v>
      </c>
      <c r="AG283" s="1">
        <v>9</v>
      </c>
      <c r="AH283" s="6">
        <f>ABS(8-Table1[[#This Row],[Die 1. Frauen des FCSP landet in der Regionalliga Nord (12er Liga) auf Rang...?]])</f>
        <v>1</v>
      </c>
      <c r="AI283" s="6">
        <f>0-Table1[[#This Row],[Spalte16]]</f>
        <v>-1</v>
      </c>
      <c r="AJ283" s="1">
        <v>12</v>
      </c>
      <c r="AK283" s="6">
        <f>ABS(16-Table1[[#This Row],[Die U23 des FCSP landet in der Regionalliga Nord (18er Liga) auf Rang....?]])</f>
        <v>4</v>
      </c>
      <c r="AL283" s="6">
        <f>0-Table1[[#This Row],[Spalte17]]</f>
        <v>-4</v>
      </c>
      <c r="AM28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83"/>
    </row>
    <row r="284" spans="1:42" x14ac:dyDescent="0.25">
      <c r="A284">
        <v>282</v>
      </c>
      <c r="B284" t="s">
        <v>802</v>
      </c>
      <c r="C284" s="1">
        <v>16</v>
      </c>
      <c r="D284" s="6">
        <f>-18+Table1[[#This Row],[Auf welchem Platz landet der FC St. Pauli in der 1. Bundesliga 2025/26?]]</f>
        <v>-2</v>
      </c>
      <c r="E284" t="s">
        <v>14</v>
      </c>
      <c r="F284" s="5">
        <v>5</v>
      </c>
      <c r="G284" t="s">
        <v>14</v>
      </c>
      <c r="H284" t="s">
        <v>56</v>
      </c>
      <c r="I284" t="s">
        <v>25</v>
      </c>
      <c r="J284" t="s">
        <v>16</v>
      </c>
      <c r="K284">
        <f t="shared" si="48"/>
        <v>1</v>
      </c>
      <c r="L284">
        <f t="shared" si="49"/>
        <v>1</v>
      </c>
      <c r="M284">
        <f t="shared" si="50"/>
        <v>0</v>
      </c>
      <c r="N284">
        <f t="shared" si="51"/>
        <v>1</v>
      </c>
      <c r="O284" s="5">
        <f>SUM(Table1[[#This Row],[Spalte5]:[Spalte6]])*5</f>
        <v>15</v>
      </c>
      <c r="P284" t="s">
        <v>23</v>
      </c>
      <c r="Q284" t="s">
        <v>238</v>
      </c>
      <c r="R284" t="s">
        <v>24</v>
      </c>
      <c r="S284">
        <f t="shared" si="52"/>
        <v>0</v>
      </c>
      <c r="T284">
        <f t="shared" si="53"/>
        <v>0</v>
      </c>
      <c r="U284">
        <f t="shared" si="54"/>
        <v>1</v>
      </c>
      <c r="V284" s="5">
        <f>SUM(Table1[[#This Row],[Spalte94]:[Spalte92]])*5</f>
        <v>5</v>
      </c>
      <c r="W284" t="s">
        <v>23</v>
      </c>
      <c r="X284" s="5">
        <f t="shared" si="55"/>
        <v>0</v>
      </c>
      <c r="Y284" t="s">
        <v>48</v>
      </c>
      <c r="Z284" s="5">
        <f t="shared" si="56"/>
        <v>0</v>
      </c>
      <c r="AA284" t="s">
        <v>35</v>
      </c>
      <c r="AB284" s="5">
        <f t="shared" si="57"/>
        <v>0</v>
      </c>
      <c r="AC284" t="s">
        <v>27</v>
      </c>
      <c r="AD284" s="5">
        <f t="shared" si="58"/>
        <v>5</v>
      </c>
      <c r="AE284" t="s">
        <v>37</v>
      </c>
      <c r="AF284" s="5">
        <f t="shared" si="59"/>
        <v>0</v>
      </c>
      <c r="AG284" s="1">
        <v>2</v>
      </c>
      <c r="AH284" s="6">
        <f>ABS(8-Table1[[#This Row],[Die 1. Frauen des FCSP landet in der Regionalliga Nord (12er Liga) auf Rang...?]])</f>
        <v>6</v>
      </c>
      <c r="AI284" s="6">
        <f>0-Table1[[#This Row],[Spalte16]]</f>
        <v>-6</v>
      </c>
      <c r="AJ284" s="1">
        <v>12</v>
      </c>
      <c r="AK284" s="6">
        <f>ABS(16-Table1[[#This Row],[Die U23 des FCSP landet in der Regionalliga Nord (18er Liga) auf Rang....?]])</f>
        <v>4</v>
      </c>
      <c r="AL284" s="6">
        <f>0-Table1[[#This Row],[Spalte17]]</f>
        <v>-4</v>
      </c>
      <c r="AM28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84"/>
    </row>
    <row r="285" spans="1:42" x14ac:dyDescent="0.25">
      <c r="A285">
        <v>283</v>
      </c>
      <c r="B285" t="s">
        <v>390</v>
      </c>
      <c r="C285" s="1">
        <v>15</v>
      </c>
      <c r="D285" s="6">
        <f>-18+Table1[[#This Row],[Auf welchem Platz landet der FC St. Pauli in der 1. Bundesliga 2025/26?]]</f>
        <v>-3</v>
      </c>
      <c r="E285" t="s">
        <v>14</v>
      </c>
      <c r="F285" s="5">
        <v>5</v>
      </c>
      <c r="G285" t="s">
        <v>14</v>
      </c>
      <c r="H285" t="s">
        <v>56</v>
      </c>
      <c r="I285" t="s">
        <v>54</v>
      </c>
      <c r="J285" t="s">
        <v>16</v>
      </c>
      <c r="K285">
        <f t="shared" si="48"/>
        <v>1</v>
      </c>
      <c r="L285">
        <f t="shared" si="49"/>
        <v>0</v>
      </c>
      <c r="M285">
        <f t="shared" si="50"/>
        <v>0</v>
      </c>
      <c r="N285">
        <f t="shared" si="51"/>
        <v>1</v>
      </c>
      <c r="O285" s="5">
        <f>SUM(Table1[[#This Row],[Spalte5]:[Spalte6]])*5</f>
        <v>10</v>
      </c>
      <c r="P285" t="s">
        <v>15</v>
      </c>
      <c r="Q285" t="s">
        <v>78</v>
      </c>
      <c r="R285" t="s">
        <v>41</v>
      </c>
      <c r="S285">
        <f t="shared" si="52"/>
        <v>0</v>
      </c>
      <c r="T285">
        <f t="shared" si="53"/>
        <v>1</v>
      </c>
      <c r="U285">
        <f t="shared" si="54"/>
        <v>0</v>
      </c>
      <c r="V285" s="5">
        <f>SUM(Table1[[#This Row],[Spalte94]:[Spalte92]])*5</f>
        <v>5</v>
      </c>
      <c r="W285" t="s">
        <v>23</v>
      </c>
      <c r="X285" s="5">
        <f t="shared" si="55"/>
        <v>0</v>
      </c>
      <c r="Y285" t="s">
        <v>18</v>
      </c>
      <c r="Z285" s="5">
        <f t="shared" si="56"/>
        <v>0</v>
      </c>
      <c r="AA285" t="s">
        <v>19</v>
      </c>
      <c r="AB285" s="5">
        <f t="shared" si="57"/>
        <v>0</v>
      </c>
      <c r="AC285" t="s">
        <v>27</v>
      </c>
      <c r="AD285" s="5">
        <f t="shared" si="58"/>
        <v>5</v>
      </c>
      <c r="AE285" t="s">
        <v>28</v>
      </c>
      <c r="AF285" s="5">
        <f t="shared" si="59"/>
        <v>0</v>
      </c>
      <c r="AG285" s="1">
        <v>7</v>
      </c>
      <c r="AH285" s="6">
        <f>ABS(8-Table1[[#This Row],[Die 1. Frauen des FCSP landet in der Regionalliga Nord (12er Liga) auf Rang...?]])</f>
        <v>1</v>
      </c>
      <c r="AI285" s="6">
        <f>0-Table1[[#This Row],[Spalte16]]</f>
        <v>-1</v>
      </c>
      <c r="AJ285" s="1">
        <v>13</v>
      </c>
      <c r="AK285" s="6">
        <f>ABS(16-Table1[[#This Row],[Die U23 des FCSP landet in der Regionalliga Nord (18er Liga) auf Rang....?]])</f>
        <v>3</v>
      </c>
      <c r="AL285" s="6">
        <f>0-Table1[[#This Row],[Spalte17]]</f>
        <v>-3</v>
      </c>
      <c r="AM28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85"/>
    </row>
    <row r="286" spans="1:42" x14ac:dyDescent="0.25">
      <c r="A286">
        <v>284</v>
      </c>
      <c r="B286" t="s">
        <v>164</v>
      </c>
      <c r="C286" s="1">
        <v>15</v>
      </c>
      <c r="D286" s="6">
        <f>-18+Table1[[#This Row],[Auf welchem Platz landet der FC St. Pauli in der 1. Bundesliga 2025/26?]]</f>
        <v>-3</v>
      </c>
      <c r="E286" t="s">
        <v>14</v>
      </c>
      <c r="F286" s="5">
        <v>5</v>
      </c>
      <c r="G286" t="s">
        <v>14</v>
      </c>
      <c r="H286" t="s">
        <v>25</v>
      </c>
      <c r="I286" t="s">
        <v>17</v>
      </c>
      <c r="J286" t="s">
        <v>56</v>
      </c>
      <c r="K286">
        <f t="shared" si="48"/>
        <v>1</v>
      </c>
      <c r="L286">
        <f t="shared" si="49"/>
        <v>1</v>
      </c>
      <c r="M286">
        <f t="shared" si="50"/>
        <v>1</v>
      </c>
      <c r="N286">
        <f t="shared" si="51"/>
        <v>0</v>
      </c>
      <c r="O286" s="5">
        <f>SUM(Table1[[#This Row],[Spalte5]:[Spalte6]])*5</f>
        <v>15</v>
      </c>
      <c r="P286" t="s">
        <v>34</v>
      </c>
      <c r="Q286" t="s">
        <v>78</v>
      </c>
      <c r="R286" t="s">
        <v>23</v>
      </c>
      <c r="S286">
        <f t="shared" si="52"/>
        <v>0</v>
      </c>
      <c r="T286">
        <f t="shared" si="53"/>
        <v>1</v>
      </c>
      <c r="U286">
        <f t="shared" si="54"/>
        <v>0</v>
      </c>
      <c r="V286" s="5">
        <f>SUM(Table1[[#This Row],[Spalte94]:[Spalte92]])*5</f>
        <v>5</v>
      </c>
      <c r="W286" t="s">
        <v>23</v>
      </c>
      <c r="X286" s="5">
        <f t="shared" si="55"/>
        <v>0</v>
      </c>
      <c r="Y286" t="s">
        <v>18</v>
      </c>
      <c r="Z286" s="5">
        <f t="shared" si="56"/>
        <v>0</v>
      </c>
      <c r="AA286" t="s">
        <v>35</v>
      </c>
      <c r="AB286" s="5">
        <f t="shared" si="57"/>
        <v>0</v>
      </c>
      <c r="AC286" t="s">
        <v>20</v>
      </c>
      <c r="AD286" s="5">
        <f t="shared" si="58"/>
        <v>0</v>
      </c>
      <c r="AE286" t="s">
        <v>37</v>
      </c>
      <c r="AF286" s="5">
        <f t="shared" si="59"/>
        <v>0</v>
      </c>
      <c r="AG286" s="1">
        <v>6</v>
      </c>
      <c r="AH286" s="6">
        <f>ABS(8-Table1[[#This Row],[Die 1. Frauen des FCSP landet in der Regionalliga Nord (12er Liga) auf Rang...?]])</f>
        <v>2</v>
      </c>
      <c r="AI286" s="6">
        <f>0-Table1[[#This Row],[Spalte16]]</f>
        <v>-2</v>
      </c>
      <c r="AJ286" s="1">
        <v>14</v>
      </c>
      <c r="AK286" s="6">
        <f>ABS(16-Table1[[#This Row],[Die U23 des FCSP landet in der Regionalliga Nord (18er Liga) auf Rang....?]])</f>
        <v>2</v>
      </c>
      <c r="AL286" s="6">
        <f>0-Table1[[#This Row],[Spalte17]]</f>
        <v>-2</v>
      </c>
      <c r="AM28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86"/>
    </row>
    <row r="287" spans="1:42" x14ac:dyDescent="0.25">
      <c r="A287">
        <v>285</v>
      </c>
      <c r="B287" t="s">
        <v>359</v>
      </c>
      <c r="C287" s="1">
        <v>14</v>
      </c>
      <c r="D287" s="6">
        <f>-18+Table1[[#This Row],[Auf welchem Platz landet der FC St. Pauli in der 1. Bundesliga 2025/26?]]</f>
        <v>-4</v>
      </c>
      <c r="E287" t="s">
        <v>14</v>
      </c>
      <c r="F287" s="5">
        <v>5</v>
      </c>
      <c r="G287" t="s">
        <v>14</v>
      </c>
      <c r="H287" t="s">
        <v>25</v>
      </c>
      <c r="I287" t="s">
        <v>56</v>
      </c>
      <c r="J287" t="s">
        <v>16</v>
      </c>
      <c r="K287">
        <f t="shared" si="48"/>
        <v>1</v>
      </c>
      <c r="L287">
        <f t="shared" si="49"/>
        <v>1</v>
      </c>
      <c r="M287">
        <f t="shared" si="50"/>
        <v>0</v>
      </c>
      <c r="N287">
        <f t="shared" si="51"/>
        <v>1</v>
      </c>
      <c r="O287" s="5">
        <f>SUM(Table1[[#This Row],[Spalte5]:[Spalte6]])*5</f>
        <v>15</v>
      </c>
      <c r="P287" t="s">
        <v>78</v>
      </c>
      <c r="Q287" t="s">
        <v>34</v>
      </c>
      <c r="R287" t="s">
        <v>23</v>
      </c>
      <c r="S287">
        <f t="shared" si="52"/>
        <v>0</v>
      </c>
      <c r="T287">
        <f t="shared" si="53"/>
        <v>1</v>
      </c>
      <c r="U287">
        <f t="shared" si="54"/>
        <v>0</v>
      </c>
      <c r="V287" s="5">
        <f>SUM(Table1[[#This Row],[Spalte94]:[Spalte92]])*5</f>
        <v>5</v>
      </c>
      <c r="W287" t="s">
        <v>34</v>
      </c>
      <c r="X287" s="5">
        <f t="shared" si="55"/>
        <v>0</v>
      </c>
      <c r="Y287" t="s">
        <v>18</v>
      </c>
      <c r="Z287" s="5">
        <f t="shared" si="56"/>
        <v>0</v>
      </c>
      <c r="AA287" t="s">
        <v>19</v>
      </c>
      <c r="AB287" s="5">
        <f t="shared" si="57"/>
        <v>0</v>
      </c>
      <c r="AC287" t="s">
        <v>27</v>
      </c>
      <c r="AD287" s="5">
        <f t="shared" si="58"/>
        <v>5</v>
      </c>
      <c r="AE287" t="s">
        <v>28</v>
      </c>
      <c r="AF287" s="5">
        <f t="shared" si="59"/>
        <v>0</v>
      </c>
      <c r="AG287" s="1">
        <v>6</v>
      </c>
      <c r="AH287" s="6">
        <f>ABS(8-Table1[[#This Row],[Die 1. Frauen des FCSP landet in der Regionalliga Nord (12er Liga) auf Rang...?]])</f>
        <v>2</v>
      </c>
      <c r="AI287" s="6">
        <f>0-Table1[[#This Row],[Spalte16]]</f>
        <v>-2</v>
      </c>
      <c r="AJ287" s="1">
        <v>10</v>
      </c>
      <c r="AK287" s="6">
        <f>ABS(16-Table1[[#This Row],[Die U23 des FCSP landet in der Regionalliga Nord (18er Liga) auf Rang....?]])</f>
        <v>6</v>
      </c>
      <c r="AL287" s="6">
        <f>0-Table1[[#This Row],[Spalte17]]</f>
        <v>-6</v>
      </c>
      <c r="AM28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87"/>
    </row>
    <row r="288" spans="1:42" x14ac:dyDescent="0.25">
      <c r="A288">
        <v>286</v>
      </c>
      <c r="B288" t="s">
        <v>181</v>
      </c>
      <c r="C288" s="1">
        <v>14</v>
      </c>
      <c r="D288" s="6">
        <f>-18+Table1[[#This Row],[Auf welchem Platz landet der FC St. Pauli in der 1. Bundesliga 2025/26?]]</f>
        <v>-4</v>
      </c>
      <c r="E288" t="s">
        <v>14</v>
      </c>
      <c r="F288" s="5">
        <v>5</v>
      </c>
      <c r="G288" t="s">
        <v>14</v>
      </c>
      <c r="H288" t="s">
        <v>56</v>
      </c>
      <c r="I288" t="s">
        <v>25</v>
      </c>
      <c r="J288" t="s">
        <v>43</v>
      </c>
      <c r="K288">
        <f t="shared" si="48"/>
        <v>1</v>
      </c>
      <c r="L288">
        <f t="shared" si="49"/>
        <v>1</v>
      </c>
      <c r="M288">
        <f t="shared" si="50"/>
        <v>0</v>
      </c>
      <c r="N288">
        <f t="shared" si="51"/>
        <v>0</v>
      </c>
      <c r="O288" s="5">
        <f>SUM(Table1[[#This Row],[Spalte5]:[Spalte6]])*5</f>
        <v>10</v>
      </c>
      <c r="P288" t="s">
        <v>41</v>
      </c>
      <c r="Q288" t="s">
        <v>23</v>
      </c>
      <c r="R288" t="s">
        <v>78</v>
      </c>
      <c r="S288">
        <f t="shared" si="52"/>
        <v>0</v>
      </c>
      <c r="T288">
        <f t="shared" si="53"/>
        <v>1</v>
      </c>
      <c r="U288">
        <f t="shared" si="54"/>
        <v>0</v>
      </c>
      <c r="V288" s="5">
        <f>SUM(Table1[[#This Row],[Spalte94]:[Spalte92]])*5</f>
        <v>5</v>
      </c>
      <c r="W288" t="s">
        <v>133</v>
      </c>
      <c r="X288" s="5">
        <f t="shared" si="55"/>
        <v>0</v>
      </c>
      <c r="Y288" t="s">
        <v>18</v>
      </c>
      <c r="Z288" s="5">
        <f t="shared" si="56"/>
        <v>0</v>
      </c>
      <c r="AA288" t="s">
        <v>35</v>
      </c>
      <c r="AB288" s="5">
        <f t="shared" si="57"/>
        <v>0</v>
      </c>
      <c r="AC288" t="s">
        <v>27</v>
      </c>
      <c r="AD288" s="5">
        <f t="shared" si="58"/>
        <v>5</v>
      </c>
      <c r="AE288" t="s">
        <v>37</v>
      </c>
      <c r="AF288" s="5">
        <f t="shared" si="59"/>
        <v>0</v>
      </c>
      <c r="AG288" s="1">
        <v>6</v>
      </c>
      <c r="AH288" s="6">
        <f>ABS(8-Table1[[#This Row],[Die 1. Frauen des FCSP landet in der Regionalliga Nord (12er Liga) auf Rang...?]])</f>
        <v>2</v>
      </c>
      <c r="AI288" s="6">
        <f>0-Table1[[#This Row],[Spalte16]]</f>
        <v>-2</v>
      </c>
      <c r="AJ288" s="1">
        <v>15</v>
      </c>
      <c r="AK288" s="6">
        <f>ABS(16-Table1[[#This Row],[Die U23 des FCSP landet in der Regionalliga Nord (18er Liga) auf Rang....?]])</f>
        <v>1</v>
      </c>
      <c r="AL288" s="6">
        <f>0-Table1[[#This Row],[Spalte17]]</f>
        <v>-1</v>
      </c>
      <c r="AM28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88"/>
    </row>
    <row r="289" spans="1:42" x14ac:dyDescent="0.25">
      <c r="A289">
        <v>287</v>
      </c>
      <c r="B289" t="s">
        <v>875</v>
      </c>
      <c r="C289" s="1">
        <v>15</v>
      </c>
      <c r="D289" s="6">
        <f>-18+Table1[[#This Row],[Auf welchem Platz landet der FC St. Pauli in der 1. Bundesliga 2025/26?]]</f>
        <v>-3</v>
      </c>
      <c r="E289" t="s">
        <v>14</v>
      </c>
      <c r="F289" s="5">
        <v>5</v>
      </c>
      <c r="G289" t="s">
        <v>14</v>
      </c>
      <c r="H289" t="s">
        <v>56</v>
      </c>
      <c r="I289" t="s">
        <v>16</v>
      </c>
      <c r="J289" t="s">
        <v>43</v>
      </c>
      <c r="K289">
        <f t="shared" si="48"/>
        <v>1</v>
      </c>
      <c r="L289">
        <f t="shared" si="49"/>
        <v>0</v>
      </c>
      <c r="M289">
        <f t="shared" si="50"/>
        <v>0</v>
      </c>
      <c r="N289">
        <f t="shared" si="51"/>
        <v>1</v>
      </c>
      <c r="O289" s="5">
        <f>SUM(Table1[[#This Row],[Spalte5]:[Spalte6]])*5</f>
        <v>10</v>
      </c>
      <c r="P289" t="s">
        <v>34</v>
      </c>
      <c r="Q289" t="s">
        <v>78</v>
      </c>
      <c r="R289" t="s">
        <v>41</v>
      </c>
      <c r="S289">
        <f t="shared" si="52"/>
        <v>0</v>
      </c>
      <c r="T289">
        <f t="shared" si="53"/>
        <v>1</v>
      </c>
      <c r="U289">
        <f t="shared" si="54"/>
        <v>0</v>
      </c>
      <c r="V289" s="5">
        <f>SUM(Table1[[#This Row],[Spalte94]:[Spalte92]])*5</f>
        <v>5</v>
      </c>
      <c r="W289" t="s">
        <v>34</v>
      </c>
      <c r="X289" s="5">
        <f t="shared" si="55"/>
        <v>0</v>
      </c>
      <c r="Y289" t="s">
        <v>30</v>
      </c>
      <c r="Z289" s="5">
        <f t="shared" si="56"/>
        <v>0</v>
      </c>
      <c r="AA289" t="s">
        <v>19</v>
      </c>
      <c r="AB289" s="5">
        <f t="shared" si="57"/>
        <v>0</v>
      </c>
      <c r="AC289" t="s">
        <v>27</v>
      </c>
      <c r="AD289" s="5">
        <f t="shared" si="58"/>
        <v>5</v>
      </c>
      <c r="AE289" t="s">
        <v>37</v>
      </c>
      <c r="AF289" s="5">
        <f t="shared" si="59"/>
        <v>0</v>
      </c>
      <c r="AG289" s="1">
        <v>9</v>
      </c>
      <c r="AH289" s="6">
        <f>ABS(8-Table1[[#This Row],[Die 1. Frauen des FCSP landet in der Regionalliga Nord (12er Liga) auf Rang...?]])</f>
        <v>1</v>
      </c>
      <c r="AI289" s="6">
        <f>0-Table1[[#This Row],[Spalte16]]</f>
        <v>-1</v>
      </c>
      <c r="AJ289" s="1">
        <v>13</v>
      </c>
      <c r="AK289" s="6">
        <f>ABS(16-Table1[[#This Row],[Die U23 des FCSP landet in der Regionalliga Nord (18er Liga) auf Rang....?]])</f>
        <v>3</v>
      </c>
      <c r="AL289" s="6">
        <f>0-Table1[[#This Row],[Spalte17]]</f>
        <v>-3</v>
      </c>
      <c r="AM28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89"/>
    </row>
    <row r="290" spans="1:42" x14ac:dyDescent="0.25">
      <c r="A290">
        <v>288</v>
      </c>
      <c r="B290" t="s">
        <v>489</v>
      </c>
      <c r="C290" s="1">
        <v>12</v>
      </c>
      <c r="D290" s="6">
        <f>-18+Table1[[#This Row],[Auf welchem Platz landet der FC St. Pauli in der 1. Bundesliga 2025/26?]]</f>
        <v>-6</v>
      </c>
      <c r="E290" t="s">
        <v>14</v>
      </c>
      <c r="F290" s="5">
        <v>5</v>
      </c>
      <c r="G290" t="s">
        <v>56</v>
      </c>
      <c r="H290" t="s">
        <v>16</v>
      </c>
      <c r="I290" t="s">
        <v>14</v>
      </c>
      <c r="J290" t="s">
        <v>25</v>
      </c>
      <c r="K290">
        <f t="shared" si="48"/>
        <v>1</v>
      </c>
      <c r="L290">
        <f t="shared" si="49"/>
        <v>1</v>
      </c>
      <c r="M290">
        <f t="shared" si="50"/>
        <v>0</v>
      </c>
      <c r="N290">
        <f t="shared" si="51"/>
        <v>1</v>
      </c>
      <c r="O290" s="5">
        <f>SUM(Table1[[#This Row],[Spalte5]:[Spalte6]])*5</f>
        <v>15</v>
      </c>
      <c r="P290" t="s">
        <v>34</v>
      </c>
      <c r="Q290" t="s">
        <v>78</v>
      </c>
      <c r="R290" t="s">
        <v>24</v>
      </c>
      <c r="S290">
        <f t="shared" si="52"/>
        <v>0</v>
      </c>
      <c r="T290">
        <f t="shared" si="53"/>
        <v>1</v>
      </c>
      <c r="U290">
        <f t="shared" si="54"/>
        <v>0</v>
      </c>
      <c r="V290" s="5">
        <f>SUM(Table1[[#This Row],[Spalte94]:[Spalte92]])*5</f>
        <v>5</v>
      </c>
      <c r="W290" t="s">
        <v>34</v>
      </c>
      <c r="X290" s="5">
        <f t="shared" si="55"/>
        <v>0</v>
      </c>
      <c r="Y290" t="s">
        <v>18</v>
      </c>
      <c r="Z290" s="5">
        <f t="shared" si="56"/>
        <v>0</v>
      </c>
      <c r="AA290" t="s">
        <v>19</v>
      </c>
      <c r="AB290" s="5">
        <f t="shared" si="57"/>
        <v>0</v>
      </c>
      <c r="AC290" t="s">
        <v>27</v>
      </c>
      <c r="AD290" s="5">
        <f t="shared" si="58"/>
        <v>5</v>
      </c>
      <c r="AE290" t="s">
        <v>32</v>
      </c>
      <c r="AF290" s="5">
        <f t="shared" si="59"/>
        <v>0</v>
      </c>
      <c r="AG290" s="1">
        <v>10</v>
      </c>
      <c r="AH290" s="6">
        <f>ABS(8-Table1[[#This Row],[Die 1. Frauen des FCSP landet in der Regionalliga Nord (12er Liga) auf Rang...?]])</f>
        <v>2</v>
      </c>
      <c r="AI290" s="6">
        <f>0-Table1[[#This Row],[Spalte16]]</f>
        <v>-2</v>
      </c>
      <c r="AJ290" s="1">
        <v>12</v>
      </c>
      <c r="AK290" s="6">
        <f>ABS(16-Table1[[#This Row],[Die U23 des FCSP landet in der Regionalliga Nord (18er Liga) auf Rang....?]])</f>
        <v>4</v>
      </c>
      <c r="AL290" s="6">
        <f>0-Table1[[#This Row],[Spalte17]]</f>
        <v>-4</v>
      </c>
      <c r="AM29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90"/>
    </row>
    <row r="291" spans="1:42" x14ac:dyDescent="0.25">
      <c r="A291">
        <v>289</v>
      </c>
      <c r="B291" t="s">
        <v>92</v>
      </c>
      <c r="C291" s="1">
        <v>12</v>
      </c>
      <c r="D291" s="6">
        <f>-18+Table1[[#This Row],[Auf welchem Platz landet der FC St. Pauli in der 1. Bundesliga 2025/26?]]</f>
        <v>-6</v>
      </c>
      <c r="E291" t="s">
        <v>14</v>
      </c>
      <c r="F291" s="5">
        <v>5</v>
      </c>
      <c r="G291" t="s">
        <v>14</v>
      </c>
      <c r="H291" t="s">
        <v>25</v>
      </c>
      <c r="I291" t="s">
        <v>17</v>
      </c>
      <c r="J291" t="s">
        <v>16</v>
      </c>
      <c r="K291">
        <f t="shared" si="48"/>
        <v>1</v>
      </c>
      <c r="L291">
        <f t="shared" si="49"/>
        <v>1</v>
      </c>
      <c r="M291">
        <f t="shared" si="50"/>
        <v>1</v>
      </c>
      <c r="N291">
        <f t="shared" si="51"/>
        <v>1</v>
      </c>
      <c r="O291" s="5">
        <f>SUM(Table1[[#This Row],[Spalte5]:[Spalte6]])*5</f>
        <v>20</v>
      </c>
      <c r="P291" t="s">
        <v>23</v>
      </c>
      <c r="Q291" t="s">
        <v>78</v>
      </c>
      <c r="R291" t="s">
        <v>34</v>
      </c>
      <c r="S291">
        <f t="shared" si="52"/>
        <v>0</v>
      </c>
      <c r="T291">
        <f t="shared" si="53"/>
        <v>1</v>
      </c>
      <c r="U291">
        <f t="shared" si="54"/>
        <v>0</v>
      </c>
      <c r="V291" s="5">
        <f>SUM(Table1[[#This Row],[Spalte94]:[Spalte92]])*5</f>
        <v>5</v>
      </c>
      <c r="W291" t="s">
        <v>15</v>
      </c>
      <c r="X291" s="5">
        <f t="shared" si="55"/>
        <v>0</v>
      </c>
      <c r="Y291" t="s">
        <v>18</v>
      </c>
      <c r="Z291" s="5">
        <f t="shared" si="56"/>
        <v>0</v>
      </c>
      <c r="AA291" t="s">
        <v>35</v>
      </c>
      <c r="AB291" s="5">
        <f t="shared" si="57"/>
        <v>0</v>
      </c>
      <c r="AC291" t="s">
        <v>20</v>
      </c>
      <c r="AD291" s="5">
        <f t="shared" si="58"/>
        <v>0</v>
      </c>
      <c r="AE291" t="s">
        <v>28</v>
      </c>
      <c r="AF291" s="5">
        <f t="shared" si="59"/>
        <v>0</v>
      </c>
      <c r="AG291" s="1">
        <v>4</v>
      </c>
      <c r="AH291" s="6">
        <f>ABS(8-Table1[[#This Row],[Die 1. Frauen des FCSP landet in der Regionalliga Nord (12er Liga) auf Rang...?]])</f>
        <v>4</v>
      </c>
      <c r="AI291" s="6">
        <f>0-Table1[[#This Row],[Spalte16]]</f>
        <v>-4</v>
      </c>
      <c r="AJ291" s="1">
        <v>14</v>
      </c>
      <c r="AK291" s="6">
        <f>ABS(16-Table1[[#This Row],[Die U23 des FCSP landet in der Regionalliga Nord (18er Liga) auf Rang....?]])</f>
        <v>2</v>
      </c>
      <c r="AL291" s="6">
        <f>0-Table1[[#This Row],[Spalte17]]</f>
        <v>-2</v>
      </c>
      <c r="AM29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91"/>
    </row>
    <row r="292" spans="1:42" x14ac:dyDescent="0.25">
      <c r="A292">
        <v>290</v>
      </c>
      <c r="B292" t="s">
        <v>445</v>
      </c>
      <c r="C292" s="1">
        <v>14</v>
      </c>
      <c r="D292" s="6">
        <f>-18+Table1[[#This Row],[Auf welchem Platz landet der FC St. Pauli in der 1. Bundesliga 2025/26?]]</f>
        <v>-4</v>
      </c>
      <c r="E292" t="s">
        <v>14</v>
      </c>
      <c r="F292" s="5">
        <v>5</v>
      </c>
      <c r="G292" t="s">
        <v>14</v>
      </c>
      <c r="H292" t="s">
        <v>54</v>
      </c>
      <c r="I292" t="s">
        <v>56</v>
      </c>
      <c r="J292" t="s">
        <v>25</v>
      </c>
      <c r="K292">
        <f t="shared" si="48"/>
        <v>1</v>
      </c>
      <c r="L292">
        <f t="shared" si="49"/>
        <v>1</v>
      </c>
      <c r="M292">
        <f t="shared" si="50"/>
        <v>0</v>
      </c>
      <c r="N292">
        <f t="shared" si="51"/>
        <v>0</v>
      </c>
      <c r="O292" s="5">
        <f>SUM(Table1[[#This Row],[Spalte5]:[Spalte6]])*5</f>
        <v>10</v>
      </c>
      <c r="P292" t="s">
        <v>78</v>
      </c>
      <c r="Q292" t="s">
        <v>41</v>
      </c>
      <c r="R292" t="s">
        <v>34</v>
      </c>
      <c r="S292">
        <f t="shared" si="52"/>
        <v>0</v>
      </c>
      <c r="T292">
        <f t="shared" si="53"/>
        <v>1</v>
      </c>
      <c r="U292">
        <f t="shared" si="54"/>
        <v>0</v>
      </c>
      <c r="V292" s="5">
        <f>SUM(Table1[[#This Row],[Spalte94]:[Spalte92]])*5</f>
        <v>5</v>
      </c>
      <c r="W292" t="s">
        <v>17</v>
      </c>
      <c r="X292" s="5">
        <f t="shared" si="55"/>
        <v>0</v>
      </c>
      <c r="Y292" t="s">
        <v>46</v>
      </c>
      <c r="Z292" s="5">
        <f t="shared" si="56"/>
        <v>0</v>
      </c>
      <c r="AA292" t="s">
        <v>19</v>
      </c>
      <c r="AB292" s="5">
        <f t="shared" si="57"/>
        <v>0</v>
      </c>
      <c r="AC292" t="s">
        <v>20</v>
      </c>
      <c r="AD292" s="5">
        <f t="shared" si="58"/>
        <v>0</v>
      </c>
      <c r="AE292" t="s">
        <v>137</v>
      </c>
      <c r="AF292" s="5">
        <f t="shared" si="59"/>
        <v>5</v>
      </c>
      <c r="AG292" s="1">
        <v>9</v>
      </c>
      <c r="AH292" s="6">
        <f>ABS(8-Table1[[#This Row],[Die 1. Frauen des FCSP landet in der Regionalliga Nord (12er Liga) auf Rang...?]])</f>
        <v>1</v>
      </c>
      <c r="AI292" s="6">
        <f>0-Table1[[#This Row],[Spalte16]]</f>
        <v>-1</v>
      </c>
      <c r="AJ292" s="1">
        <v>14</v>
      </c>
      <c r="AK292" s="6">
        <f>ABS(16-Table1[[#This Row],[Die U23 des FCSP landet in der Regionalliga Nord (18er Liga) auf Rang....?]])</f>
        <v>2</v>
      </c>
      <c r="AL292" s="6">
        <f>0-Table1[[#This Row],[Spalte17]]</f>
        <v>-2</v>
      </c>
      <c r="AM29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92"/>
    </row>
    <row r="293" spans="1:42" x14ac:dyDescent="0.25">
      <c r="A293">
        <v>291</v>
      </c>
      <c r="B293" t="s">
        <v>327</v>
      </c>
      <c r="C293" s="1">
        <v>15</v>
      </c>
      <c r="D293" s="6">
        <f>-18+Table1[[#This Row],[Auf welchem Platz landet der FC St. Pauli in der 1. Bundesliga 2025/26?]]</f>
        <v>-3</v>
      </c>
      <c r="E293" t="s">
        <v>14</v>
      </c>
      <c r="F293" s="5">
        <v>5</v>
      </c>
      <c r="G293" t="s">
        <v>16</v>
      </c>
      <c r="H293" t="s">
        <v>56</v>
      </c>
      <c r="I293" t="s">
        <v>25</v>
      </c>
      <c r="J293" t="s">
        <v>43</v>
      </c>
      <c r="K293">
        <f t="shared" si="48"/>
        <v>0</v>
      </c>
      <c r="L293">
        <f t="shared" si="49"/>
        <v>1</v>
      </c>
      <c r="M293">
        <f t="shared" si="50"/>
        <v>0</v>
      </c>
      <c r="N293">
        <f t="shared" si="51"/>
        <v>1</v>
      </c>
      <c r="O293" s="5">
        <f>SUM(Table1[[#This Row],[Spalte5]:[Spalte6]])*5</f>
        <v>10</v>
      </c>
      <c r="P293" t="s">
        <v>34</v>
      </c>
      <c r="Q293" t="s">
        <v>78</v>
      </c>
      <c r="R293" t="s">
        <v>23</v>
      </c>
      <c r="S293">
        <f t="shared" si="52"/>
        <v>0</v>
      </c>
      <c r="T293">
        <f t="shared" si="53"/>
        <v>1</v>
      </c>
      <c r="U293">
        <f t="shared" si="54"/>
        <v>0</v>
      </c>
      <c r="V293" s="5">
        <f>SUM(Table1[[#This Row],[Spalte94]:[Spalte92]])*5</f>
        <v>5</v>
      </c>
      <c r="W293" t="s">
        <v>15</v>
      </c>
      <c r="X293" s="5">
        <f t="shared" si="55"/>
        <v>0</v>
      </c>
      <c r="Y293" t="s">
        <v>48</v>
      </c>
      <c r="Z293" s="5">
        <f t="shared" si="56"/>
        <v>0</v>
      </c>
      <c r="AA293" t="s">
        <v>19</v>
      </c>
      <c r="AB293" s="5">
        <f t="shared" si="57"/>
        <v>0</v>
      </c>
      <c r="AC293" t="s">
        <v>27</v>
      </c>
      <c r="AD293" s="5">
        <f t="shared" si="58"/>
        <v>5</v>
      </c>
      <c r="AE293" t="s">
        <v>28</v>
      </c>
      <c r="AF293" s="5">
        <f t="shared" si="59"/>
        <v>0</v>
      </c>
      <c r="AG293" s="1">
        <v>10</v>
      </c>
      <c r="AH293" s="6">
        <f>ABS(8-Table1[[#This Row],[Die 1. Frauen des FCSP landet in der Regionalliga Nord (12er Liga) auf Rang...?]])</f>
        <v>2</v>
      </c>
      <c r="AI293" s="6">
        <f>0-Table1[[#This Row],[Spalte16]]</f>
        <v>-2</v>
      </c>
      <c r="AJ293" s="1">
        <v>14</v>
      </c>
      <c r="AK293" s="6">
        <f>ABS(16-Table1[[#This Row],[Die U23 des FCSP landet in der Regionalliga Nord (18er Liga) auf Rang....?]])</f>
        <v>2</v>
      </c>
      <c r="AL293" s="6">
        <f>0-Table1[[#This Row],[Spalte17]]</f>
        <v>-2</v>
      </c>
      <c r="AM29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93"/>
    </row>
    <row r="294" spans="1:42" x14ac:dyDescent="0.25">
      <c r="A294">
        <v>292</v>
      </c>
      <c r="B294" t="s">
        <v>486</v>
      </c>
      <c r="C294" s="1">
        <v>14</v>
      </c>
      <c r="D294" s="6">
        <f>-18+Table1[[#This Row],[Auf welchem Platz landet der FC St. Pauli in der 1. Bundesliga 2025/26?]]</f>
        <v>-4</v>
      </c>
      <c r="E294" t="s">
        <v>14</v>
      </c>
      <c r="F294" s="5">
        <v>5</v>
      </c>
      <c r="G294" t="s">
        <v>14</v>
      </c>
      <c r="H294" t="s">
        <v>25</v>
      </c>
      <c r="I294" t="s">
        <v>56</v>
      </c>
      <c r="J294" t="s">
        <v>17</v>
      </c>
      <c r="K294">
        <f t="shared" si="48"/>
        <v>1</v>
      </c>
      <c r="L294">
        <f t="shared" si="49"/>
        <v>1</v>
      </c>
      <c r="M294">
        <f t="shared" si="50"/>
        <v>1</v>
      </c>
      <c r="N294">
        <f t="shared" si="51"/>
        <v>0</v>
      </c>
      <c r="O294" s="5">
        <f>SUM(Table1[[#This Row],[Spalte5]:[Spalte6]])*5</f>
        <v>15</v>
      </c>
      <c r="P294" t="s">
        <v>133</v>
      </c>
      <c r="Q294" t="s">
        <v>78</v>
      </c>
      <c r="R294" t="s">
        <v>41</v>
      </c>
      <c r="S294">
        <f t="shared" si="52"/>
        <v>0</v>
      </c>
      <c r="T294">
        <f t="shared" si="53"/>
        <v>1</v>
      </c>
      <c r="U294">
        <f t="shared" si="54"/>
        <v>0</v>
      </c>
      <c r="V294" s="5">
        <f>SUM(Table1[[#This Row],[Spalte94]:[Spalte92]])*5</f>
        <v>5</v>
      </c>
      <c r="W294" t="s">
        <v>15</v>
      </c>
      <c r="X294" s="5">
        <f t="shared" si="55"/>
        <v>0</v>
      </c>
      <c r="Y294" t="s">
        <v>18</v>
      </c>
      <c r="Z294" s="5">
        <f t="shared" si="56"/>
        <v>0</v>
      </c>
      <c r="AA294" t="s">
        <v>19</v>
      </c>
      <c r="AB294" s="5">
        <f t="shared" si="57"/>
        <v>0</v>
      </c>
      <c r="AC294" t="s">
        <v>27</v>
      </c>
      <c r="AD294" s="5">
        <f t="shared" si="58"/>
        <v>5</v>
      </c>
      <c r="AE294" t="s">
        <v>37</v>
      </c>
      <c r="AF294" s="5">
        <f t="shared" si="59"/>
        <v>0</v>
      </c>
      <c r="AG294" s="1">
        <v>5</v>
      </c>
      <c r="AH294" s="6">
        <f>ABS(8-Table1[[#This Row],[Die 1. Frauen des FCSP landet in der Regionalliga Nord (12er Liga) auf Rang...?]])</f>
        <v>3</v>
      </c>
      <c r="AI294" s="6">
        <f>0-Table1[[#This Row],[Spalte16]]</f>
        <v>-3</v>
      </c>
      <c r="AJ294" s="1">
        <v>11</v>
      </c>
      <c r="AK294" s="6">
        <f>ABS(16-Table1[[#This Row],[Die U23 des FCSP landet in der Regionalliga Nord (18er Liga) auf Rang....?]])</f>
        <v>5</v>
      </c>
      <c r="AL294" s="6">
        <f>0-Table1[[#This Row],[Spalte17]]</f>
        <v>-5</v>
      </c>
      <c r="AM29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94"/>
    </row>
    <row r="295" spans="1:42" x14ac:dyDescent="0.25">
      <c r="A295">
        <v>293</v>
      </c>
      <c r="B295" t="s">
        <v>861</v>
      </c>
      <c r="C295" s="1">
        <v>13</v>
      </c>
      <c r="D295" s="6">
        <f>-18+Table1[[#This Row],[Auf welchem Platz landet der FC St. Pauli in der 1. Bundesliga 2025/26?]]</f>
        <v>-5</v>
      </c>
      <c r="E295" t="s">
        <v>14</v>
      </c>
      <c r="F295" s="5">
        <v>5</v>
      </c>
      <c r="G295" t="s">
        <v>14</v>
      </c>
      <c r="H295" t="s">
        <v>54</v>
      </c>
      <c r="I295" t="s">
        <v>17</v>
      </c>
      <c r="J295" t="s">
        <v>25</v>
      </c>
      <c r="K295">
        <f t="shared" si="48"/>
        <v>1</v>
      </c>
      <c r="L295">
        <f t="shared" si="49"/>
        <v>1</v>
      </c>
      <c r="M295">
        <f t="shared" si="50"/>
        <v>1</v>
      </c>
      <c r="N295">
        <f t="shared" si="51"/>
        <v>0</v>
      </c>
      <c r="O295" s="5">
        <f>SUM(Table1[[#This Row],[Spalte5]:[Spalte6]])*5</f>
        <v>15</v>
      </c>
      <c r="P295" t="s">
        <v>78</v>
      </c>
      <c r="Q295" t="s">
        <v>34</v>
      </c>
      <c r="R295" t="s">
        <v>15</v>
      </c>
      <c r="S295">
        <f t="shared" si="52"/>
        <v>0</v>
      </c>
      <c r="T295">
        <f t="shared" si="53"/>
        <v>1</v>
      </c>
      <c r="U295">
        <f t="shared" si="54"/>
        <v>0</v>
      </c>
      <c r="V295" s="5">
        <f>SUM(Table1[[#This Row],[Spalte94]:[Spalte92]])*5</f>
        <v>5</v>
      </c>
      <c r="W295" t="s">
        <v>25</v>
      </c>
      <c r="X295" s="5">
        <f t="shared" si="55"/>
        <v>0</v>
      </c>
      <c r="Y295" t="s">
        <v>46</v>
      </c>
      <c r="Z295" s="5">
        <f t="shared" si="56"/>
        <v>0</v>
      </c>
      <c r="AA295" t="s">
        <v>19</v>
      </c>
      <c r="AB295" s="5">
        <f t="shared" si="57"/>
        <v>0</v>
      </c>
      <c r="AC295" t="s">
        <v>27</v>
      </c>
      <c r="AD295" s="5">
        <f t="shared" si="58"/>
        <v>5</v>
      </c>
      <c r="AE295" t="s">
        <v>39</v>
      </c>
      <c r="AF295" s="5">
        <f t="shared" si="59"/>
        <v>0</v>
      </c>
      <c r="AG295" s="1">
        <v>6</v>
      </c>
      <c r="AH295" s="6">
        <f>ABS(8-Table1[[#This Row],[Die 1. Frauen des FCSP landet in der Regionalliga Nord (12er Liga) auf Rang...?]])</f>
        <v>2</v>
      </c>
      <c r="AI295" s="6">
        <f>0-Table1[[#This Row],[Spalte16]]</f>
        <v>-2</v>
      </c>
      <c r="AJ295" s="1">
        <v>11</v>
      </c>
      <c r="AK295" s="6">
        <f>ABS(16-Table1[[#This Row],[Die U23 des FCSP landet in der Regionalliga Nord (18er Liga) auf Rang....?]])</f>
        <v>5</v>
      </c>
      <c r="AL295" s="6">
        <f>0-Table1[[#This Row],[Spalte17]]</f>
        <v>-5</v>
      </c>
      <c r="AM29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95"/>
    </row>
    <row r="296" spans="1:42" x14ac:dyDescent="0.25">
      <c r="A296">
        <v>294</v>
      </c>
      <c r="B296" t="s">
        <v>755</v>
      </c>
      <c r="C296" s="1">
        <v>14</v>
      </c>
      <c r="D296" s="6">
        <f>-18+Table1[[#This Row],[Auf welchem Platz landet der FC St. Pauli in der 1. Bundesliga 2025/26?]]</f>
        <v>-4</v>
      </c>
      <c r="E296" t="s">
        <v>14</v>
      </c>
      <c r="F296" s="5">
        <v>5</v>
      </c>
      <c r="G296" t="s">
        <v>14</v>
      </c>
      <c r="H296" t="s">
        <v>25</v>
      </c>
      <c r="I296" t="s">
        <v>56</v>
      </c>
      <c r="J296" t="s">
        <v>54</v>
      </c>
      <c r="K296">
        <f t="shared" si="48"/>
        <v>1</v>
      </c>
      <c r="L296">
        <f t="shared" si="49"/>
        <v>1</v>
      </c>
      <c r="M296">
        <f t="shared" si="50"/>
        <v>0</v>
      </c>
      <c r="N296">
        <f t="shared" si="51"/>
        <v>0</v>
      </c>
      <c r="O296" s="5">
        <f>SUM(Table1[[#This Row],[Spalte5]:[Spalte6]])*5</f>
        <v>10</v>
      </c>
      <c r="P296" t="s">
        <v>78</v>
      </c>
      <c r="Q296" t="s">
        <v>23</v>
      </c>
      <c r="R296" t="s">
        <v>41</v>
      </c>
      <c r="S296">
        <f t="shared" si="52"/>
        <v>0</v>
      </c>
      <c r="T296">
        <f t="shared" si="53"/>
        <v>1</v>
      </c>
      <c r="U296">
        <f t="shared" si="54"/>
        <v>0</v>
      </c>
      <c r="V296" s="5">
        <f>SUM(Table1[[#This Row],[Spalte94]:[Spalte92]])*5</f>
        <v>5</v>
      </c>
      <c r="W296" t="s">
        <v>15</v>
      </c>
      <c r="X296" s="5">
        <f t="shared" si="55"/>
        <v>0</v>
      </c>
      <c r="Y296" t="s">
        <v>18</v>
      </c>
      <c r="Z296" s="5">
        <f t="shared" si="56"/>
        <v>0</v>
      </c>
      <c r="AA296" t="s">
        <v>19</v>
      </c>
      <c r="AB296" s="5">
        <f t="shared" si="57"/>
        <v>0</v>
      </c>
      <c r="AC296" t="s">
        <v>27</v>
      </c>
      <c r="AD296" s="5">
        <f t="shared" si="58"/>
        <v>5</v>
      </c>
      <c r="AE296" t="s">
        <v>37</v>
      </c>
      <c r="AF296" s="5">
        <f t="shared" si="59"/>
        <v>0</v>
      </c>
      <c r="AG296" s="1">
        <v>9</v>
      </c>
      <c r="AH296" s="6">
        <f>ABS(8-Table1[[#This Row],[Die 1. Frauen des FCSP landet in der Regionalliga Nord (12er Liga) auf Rang...?]])</f>
        <v>1</v>
      </c>
      <c r="AI296" s="6">
        <f>0-Table1[[#This Row],[Spalte16]]</f>
        <v>-1</v>
      </c>
      <c r="AJ296" s="1">
        <v>14</v>
      </c>
      <c r="AK296" s="6">
        <f>ABS(16-Table1[[#This Row],[Die U23 des FCSP landet in der Regionalliga Nord (18er Liga) auf Rang....?]])</f>
        <v>2</v>
      </c>
      <c r="AL296" s="6">
        <f>0-Table1[[#This Row],[Spalte17]]</f>
        <v>-2</v>
      </c>
      <c r="AM29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96"/>
    </row>
    <row r="297" spans="1:42" x14ac:dyDescent="0.25">
      <c r="A297">
        <v>295</v>
      </c>
      <c r="B297" t="s">
        <v>964</v>
      </c>
      <c r="C297" s="1">
        <v>15</v>
      </c>
      <c r="D297" s="6">
        <f>-18+Table1[[#This Row],[Auf welchem Platz landet der FC St. Pauli in der 1. Bundesliga 2025/26?]]</f>
        <v>-3</v>
      </c>
      <c r="E297" t="s">
        <v>14</v>
      </c>
      <c r="F297" s="5">
        <v>5</v>
      </c>
      <c r="G297" t="s">
        <v>14</v>
      </c>
      <c r="H297" t="s">
        <v>56</v>
      </c>
      <c r="I297" t="s">
        <v>25</v>
      </c>
      <c r="J297" t="s">
        <v>54</v>
      </c>
      <c r="K297">
        <f t="shared" si="48"/>
        <v>1</v>
      </c>
      <c r="L297">
        <f t="shared" si="49"/>
        <v>1</v>
      </c>
      <c r="M297">
        <f t="shared" si="50"/>
        <v>0</v>
      </c>
      <c r="N297">
        <f t="shared" si="51"/>
        <v>0</v>
      </c>
      <c r="O297" s="5">
        <f>SUM(Table1[[#This Row],[Spalte5]:[Spalte6]])*5</f>
        <v>10</v>
      </c>
      <c r="P297" t="s">
        <v>78</v>
      </c>
      <c r="Q297" t="s">
        <v>133</v>
      </c>
      <c r="R297" t="s">
        <v>200</v>
      </c>
      <c r="S297">
        <f t="shared" si="52"/>
        <v>0</v>
      </c>
      <c r="T297">
        <f t="shared" si="53"/>
        <v>1</v>
      </c>
      <c r="U297">
        <f t="shared" si="54"/>
        <v>0</v>
      </c>
      <c r="V297" s="5">
        <f>SUM(Table1[[#This Row],[Spalte94]:[Spalte92]])*5</f>
        <v>5</v>
      </c>
      <c r="W297" t="s">
        <v>15</v>
      </c>
      <c r="X297" s="5">
        <f t="shared" si="55"/>
        <v>0</v>
      </c>
      <c r="Y297" t="s">
        <v>18</v>
      </c>
      <c r="Z297" s="5">
        <f t="shared" si="56"/>
        <v>0</v>
      </c>
      <c r="AA297" t="s">
        <v>19</v>
      </c>
      <c r="AB297" s="5">
        <f t="shared" si="57"/>
        <v>0</v>
      </c>
      <c r="AC297" t="s">
        <v>20</v>
      </c>
      <c r="AD297" s="5">
        <f t="shared" si="58"/>
        <v>0</v>
      </c>
      <c r="AE297" t="s">
        <v>137</v>
      </c>
      <c r="AF297" s="5">
        <f t="shared" si="59"/>
        <v>5</v>
      </c>
      <c r="AG297" s="1">
        <v>5</v>
      </c>
      <c r="AH297" s="6">
        <f>ABS(8-Table1[[#This Row],[Die 1. Frauen des FCSP landet in der Regionalliga Nord (12er Liga) auf Rang...?]])</f>
        <v>3</v>
      </c>
      <c r="AI297" s="6">
        <f>0-Table1[[#This Row],[Spalte16]]</f>
        <v>-3</v>
      </c>
      <c r="AJ297" s="1">
        <v>15</v>
      </c>
      <c r="AK297" s="6">
        <f>ABS(16-Table1[[#This Row],[Die U23 des FCSP landet in der Regionalliga Nord (18er Liga) auf Rang....?]])</f>
        <v>1</v>
      </c>
      <c r="AL297" s="6">
        <f>0-Table1[[#This Row],[Spalte17]]</f>
        <v>-1</v>
      </c>
      <c r="AM29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97"/>
    </row>
    <row r="298" spans="1:42" x14ac:dyDescent="0.25">
      <c r="A298">
        <v>296</v>
      </c>
      <c r="B298" t="s">
        <v>405</v>
      </c>
      <c r="C298" s="1">
        <v>15</v>
      </c>
      <c r="D298" s="6">
        <f>-18+Table1[[#This Row],[Auf welchem Platz landet der FC St. Pauli in der 1. Bundesliga 2025/26?]]</f>
        <v>-3</v>
      </c>
      <c r="E298" t="s">
        <v>14</v>
      </c>
      <c r="F298" s="5">
        <v>5</v>
      </c>
      <c r="G298" t="s">
        <v>14</v>
      </c>
      <c r="H298" t="s">
        <v>56</v>
      </c>
      <c r="I298" t="s">
        <v>54</v>
      </c>
      <c r="J298" t="s">
        <v>25</v>
      </c>
      <c r="K298">
        <f t="shared" si="48"/>
        <v>1</v>
      </c>
      <c r="L298">
        <f t="shared" si="49"/>
        <v>1</v>
      </c>
      <c r="M298">
        <f t="shared" si="50"/>
        <v>0</v>
      </c>
      <c r="N298">
        <f t="shared" si="51"/>
        <v>0</v>
      </c>
      <c r="O298" s="5">
        <f>SUM(Table1[[#This Row],[Spalte5]:[Spalte6]])*5</f>
        <v>10</v>
      </c>
      <c r="P298" t="s">
        <v>78</v>
      </c>
      <c r="Q298" t="s">
        <v>41</v>
      </c>
      <c r="R298" t="s">
        <v>34</v>
      </c>
      <c r="S298">
        <f t="shared" si="52"/>
        <v>0</v>
      </c>
      <c r="T298">
        <f t="shared" si="53"/>
        <v>1</v>
      </c>
      <c r="U298">
        <f t="shared" si="54"/>
        <v>0</v>
      </c>
      <c r="V298" s="5">
        <f>SUM(Table1[[#This Row],[Spalte94]:[Spalte92]])*5</f>
        <v>5</v>
      </c>
      <c r="W298" t="s">
        <v>23</v>
      </c>
      <c r="X298" s="5">
        <f t="shared" si="55"/>
        <v>0</v>
      </c>
      <c r="Y298" t="s">
        <v>18</v>
      </c>
      <c r="Z298" s="5">
        <f t="shared" si="56"/>
        <v>0</v>
      </c>
      <c r="AA298" t="s">
        <v>65</v>
      </c>
      <c r="AB298" s="5">
        <f t="shared" si="57"/>
        <v>5</v>
      </c>
      <c r="AC298" t="s">
        <v>31</v>
      </c>
      <c r="AD298" s="5">
        <f t="shared" si="58"/>
        <v>0</v>
      </c>
      <c r="AE298" t="s">
        <v>32</v>
      </c>
      <c r="AF298" s="5">
        <f t="shared" si="59"/>
        <v>0</v>
      </c>
      <c r="AG298" s="1">
        <v>8</v>
      </c>
      <c r="AH298" s="6">
        <f>ABS(8-Table1[[#This Row],[Die 1. Frauen des FCSP landet in der Regionalliga Nord (12er Liga) auf Rang...?]])</f>
        <v>0</v>
      </c>
      <c r="AI298" s="6">
        <v>5</v>
      </c>
      <c r="AJ298" s="1">
        <v>12</v>
      </c>
      <c r="AK298" s="6">
        <f>ABS(16-Table1[[#This Row],[Die U23 des FCSP landet in der Regionalliga Nord (18er Liga) auf Rang....?]])</f>
        <v>4</v>
      </c>
      <c r="AL298" s="6">
        <f>0-Table1[[#This Row],[Spalte17]]</f>
        <v>-4</v>
      </c>
      <c r="AM29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98"/>
    </row>
    <row r="299" spans="1:42" x14ac:dyDescent="0.25">
      <c r="A299">
        <v>297</v>
      </c>
      <c r="B299" t="s">
        <v>776</v>
      </c>
      <c r="C299" s="1">
        <v>14</v>
      </c>
      <c r="D299" s="6">
        <f>-18+Table1[[#This Row],[Auf welchem Platz landet der FC St. Pauli in der 1. Bundesliga 2025/26?]]</f>
        <v>-4</v>
      </c>
      <c r="E299" t="s">
        <v>14</v>
      </c>
      <c r="F299" s="5">
        <v>5</v>
      </c>
      <c r="G299" t="s">
        <v>14</v>
      </c>
      <c r="H299" t="s">
        <v>56</v>
      </c>
      <c r="I299" t="s">
        <v>25</v>
      </c>
      <c r="J299" t="s">
        <v>16</v>
      </c>
      <c r="K299">
        <f t="shared" si="48"/>
        <v>1</v>
      </c>
      <c r="L299">
        <f t="shared" si="49"/>
        <v>1</v>
      </c>
      <c r="M299">
        <f t="shared" si="50"/>
        <v>0</v>
      </c>
      <c r="N299">
        <f t="shared" si="51"/>
        <v>1</v>
      </c>
      <c r="O299" s="5">
        <f>SUM(Table1[[#This Row],[Spalte5]:[Spalte6]])*5</f>
        <v>15</v>
      </c>
      <c r="P299" t="s">
        <v>34</v>
      </c>
      <c r="Q299" t="s">
        <v>78</v>
      </c>
      <c r="R299" t="s">
        <v>23</v>
      </c>
      <c r="S299">
        <f t="shared" si="52"/>
        <v>0</v>
      </c>
      <c r="T299">
        <f t="shared" si="53"/>
        <v>1</v>
      </c>
      <c r="U299">
        <f t="shared" si="54"/>
        <v>0</v>
      </c>
      <c r="V299" s="5">
        <f>SUM(Table1[[#This Row],[Spalte94]:[Spalte92]])*5</f>
        <v>5</v>
      </c>
      <c r="W299" t="s">
        <v>58</v>
      </c>
      <c r="X299" s="5">
        <f t="shared" si="55"/>
        <v>0</v>
      </c>
      <c r="Y299" t="s">
        <v>44</v>
      </c>
      <c r="Z299" s="5">
        <f t="shared" si="56"/>
        <v>5</v>
      </c>
      <c r="AA299" t="s">
        <v>19</v>
      </c>
      <c r="AB299" s="5">
        <f t="shared" si="57"/>
        <v>0</v>
      </c>
      <c r="AC299" t="s">
        <v>31</v>
      </c>
      <c r="AD299" s="5">
        <f t="shared" si="58"/>
        <v>0</v>
      </c>
      <c r="AE299" t="s">
        <v>32</v>
      </c>
      <c r="AF299" s="5">
        <f t="shared" si="59"/>
        <v>0</v>
      </c>
      <c r="AG299" s="1">
        <v>6</v>
      </c>
      <c r="AH299" s="6">
        <f>ABS(8-Table1[[#This Row],[Die 1. Frauen des FCSP landet in der Regionalliga Nord (12er Liga) auf Rang...?]])</f>
        <v>2</v>
      </c>
      <c r="AI299" s="6">
        <f>0-Table1[[#This Row],[Spalte16]]</f>
        <v>-2</v>
      </c>
      <c r="AJ299" s="1">
        <v>10</v>
      </c>
      <c r="AK299" s="6">
        <f>ABS(16-Table1[[#This Row],[Die U23 des FCSP landet in der Regionalliga Nord (18er Liga) auf Rang....?]])</f>
        <v>6</v>
      </c>
      <c r="AL299" s="6">
        <f>0-Table1[[#This Row],[Spalte17]]</f>
        <v>-6</v>
      </c>
      <c r="AM29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299"/>
    </row>
    <row r="300" spans="1:42" x14ac:dyDescent="0.25">
      <c r="A300">
        <v>298</v>
      </c>
      <c r="B300" t="s">
        <v>512</v>
      </c>
      <c r="C300" s="1">
        <v>14</v>
      </c>
      <c r="D300" s="6">
        <f>-18+Table1[[#This Row],[Auf welchem Platz landet der FC St. Pauli in der 1. Bundesliga 2025/26?]]</f>
        <v>-4</v>
      </c>
      <c r="E300" t="s">
        <v>14</v>
      </c>
      <c r="F300" s="5">
        <v>5</v>
      </c>
      <c r="G300" t="s">
        <v>25</v>
      </c>
      <c r="H300" t="s">
        <v>56</v>
      </c>
      <c r="I300" t="s">
        <v>14</v>
      </c>
      <c r="J300" t="s">
        <v>17</v>
      </c>
      <c r="K300">
        <f t="shared" si="48"/>
        <v>1</v>
      </c>
      <c r="L300">
        <f t="shared" si="49"/>
        <v>1</v>
      </c>
      <c r="M300">
        <f t="shared" si="50"/>
        <v>1</v>
      </c>
      <c r="N300">
        <f t="shared" si="51"/>
        <v>0</v>
      </c>
      <c r="O300" s="5">
        <f>SUM(Table1[[#This Row],[Spalte5]:[Spalte6]])*5</f>
        <v>15</v>
      </c>
      <c r="P300" t="s">
        <v>78</v>
      </c>
      <c r="Q300" t="s">
        <v>23</v>
      </c>
      <c r="R300" t="s">
        <v>34</v>
      </c>
      <c r="S300">
        <f t="shared" si="52"/>
        <v>0</v>
      </c>
      <c r="T300">
        <f t="shared" si="53"/>
        <v>1</v>
      </c>
      <c r="U300">
        <f t="shared" si="54"/>
        <v>0</v>
      </c>
      <c r="V300" s="5">
        <f>SUM(Table1[[#This Row],[Spalte94]:[Spalte92]])*5</f>
        <v>5</v>
      </c>
      <c r="W300" t="s">
        <v>23</v>
      </c>
      <c r="X300" s="5">
        <f t="shared" si="55"/>
        <v>0</v>
      </c>
      <c r="Y300" t="s">
        <v>18</v>
      </c>
      <c r="Z300" s="5">
        <f t="shared" si="56"/>
        <v>0</v>
      </c>
      <c r="AA300" t="s">
        <v>19</v>
      </c>
      <c r="AB300" s="5">
        <f t="shared" si="57"/>
        <v>0</v>
      </c>
      <c r="AC300" t="s">
        <v>27</v>
      </c>
      <c r="AD300" s="5">
        <f t="shared" si="58"/>
        <v>5</v>
      </c>
      <c r="AE300" t="s">
        <v>28</v>
      </c>
      <c r="AF300" s="5">
        <f t="shared" si="59"/>
        <v>0</v>
      </c>
      <c r="AG300" s="1">
        <v>4</v>
      </c>
      <c r="AH300" s="6">
        <f>ABS(8-Table1[[#This Row],[Die 1. Frauen des FCSP landet in der Regionalliga Nord (12er Liga) auf Rang...?]])</f>
        <v>4</v>
      </c>
      <c r="AI300" s="6">
        <f>0-Table1[[#This Row],[Spalte16]]</f>
        <v>-4</v>
      </c>
      <c r="AJ300" s="1">
        <v>12</v>
      </c>
      <c r="AK300" s="6">
        <f>ABS(16-Table1[[#This Row],[Die U23 des FCSP landet in der Regionalliga Nord (18er Liga) auf Rang....?]])</f>
        <v>4</v>
      </c>
      <c r="AL300" s="6">
        <f>0-Table1[[#This Row],[Spalte17]]</f>
        <v>-4</v>
      </c>
      <c r="AM30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18</v>
      </c>
      <c r="AP300"/>
    </row>
    <row r="301" spans="1:42" x14ac:dyDescent="0.25">
      <c r="A301">
        <v>299</v>
      </c>
      <c r="B301" t="s">
        <v>388</v>
      </c>
      <c r="C301" s="1">
        <v>14</v>
      </c>
      <c r="D301" s="6">
        <f>-18+Table1[[#This Row],[Auf welchem Platz landet der FC St. Pauli in der 1. Bundesliga 2025/26?]]</f>
        <v>-4</v>
      </c>
      <c r="E301" t="s">
        <v>14</v>
      </c>
      <c r="F301" s="5">
        <v>5</v>
      </c>
      <c r="G301" t="s">
        <v>14</v>
      </c>
      <c r="H301" t="s">
        <v>17</v>
      </c>
      <c r="I301" t="s">
        <v>43</v>
      </c>
      <c r="J301" t="s">
        <v>56</v>
      </c>
      <c r="K301">
        <f t="shared" si="48"/>
        <v>1</v>
      </c>
      <c r="L301">
        <f t="shared" si="49"/>
        <v>0</v>
      </c>
      <c r="M301">
        <f t="shared" si="50"/>
        <v>1</v>
      </c>
      <c r="N301">
        <f t="shared" si="51"/>
        <v>0</v>
      </c>
      <c r="O301" s="5">
        <f>SUM(Table1[[#This Row],[Spalte5]:[Spalte6]])*5</f>
        <v>10</v>
      </c>
      <c r="P301" t="s">
        <v>78</v>
      </c>
      <c r="Q301" t="s">
        <v>34</v>
      </c>
      <c r="R301" t="s">
        <v>41</v>
      </c>
      <c r="S301">
        <f t="shared" si="52"/>
        <v>0</v>
      </c>
      <c r="T301">
        <f t="shared" si="53"/>
        <v>1</v>
      </c>
      <c r="U301">
        <f t="shared" si="54"/>
        <v>0</v>
      </c>
      <c r="V301" s="5">
        <f>SUM(Table1[[#This Row],[Spalte94]:[Spalte92]])*5</f>
        <v>5</v>
      </c>
      <c r="W301" t="s">
        <v>34</v>
      </c>
      <c r="X301" s="5">
        <f t="shared" si="55"/>
        <v>0</v>
      </c>
      <c r="Y301" t="s">
        <v>48</v>
      </c>
      <c r="Z301" s="5">
        <f t="shared" si="56"/>
        <v>0</v>
      </c>
      <c r="AA301" t="s">
        <v>35</v>
      </c>
      <c r="AB301" s="5">
        <f t="shared" si="57"/>
        <v>0</v>
      </c>
      <c r="AC301" t="s">
        <v>27</v>
      </c>
      <c r="AD301" s="5">
        <f t="shared" si="58"/>
        <v>5</v>
      </c>
      <c r="AE301" t="s">
        <v>28</v>
      </c>
      <c r="AF301" s="5">
        <f t="shared" si="59"/>
        <v>0</v>
      </c>
      <c r="AG301" s="1">
        <v>8</v>
      </c>
      <c r="AH301" s="6">
        <f>ABS(8-Table1[[#This Row],[Die 1. Frauen des FCSP landet in der Regionalliga Nord (12er Liga) auf Rang...?]])</f>
        <v>0</v>
      </c>
      <c r="AI301" s="6">
        <v>5</v>
      </c>
      <c r="AJ301" s="1">
        <v>7</v>
      </c>
      <c r="AK301" s="6">
        <f>ABS(16-Table1[[#This Row],[Die U23 des FCSP landet in der Regionalliga Nord (18er Liga) auf Rang....?]])</f>
        <v>9</v>
      </c>
      <c r="AL301" s="6">
        <f>0-Table1[[#This Row],[Spalte17]]</f>
        <v>-9</v>
      </c>
      <c r="AM30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01"/>
    </row>
    <row r="302" spans="1:42" x14ac:dyDescent="0.25">
      <c r="A302">
        <v>300</v>
      </c>
      <c r="B302" t="s">
        <v>157</v>
      </c>
      <c r="C302" s="1">
        <v>13</v>
      </c>
      <c r="D302" s="6">
        <f>-18+Table1[[#This Row],[Auf welchem Platz landet der FC St. Pauli in der 1. Bundesliga 2025/26?]]</f>
        <v>-5</v>
      </c>
      <c r="E302" t="s">
        <v>14</v>
      </c>
      <c r="F302" s="5">
        <v>5</v>
      </c>
      <c r="G302" t="s">
        <v>14</v>
      </c>
      <c r="H302" t="s">
        <v>25</v>
      </c>
      <c r="I302" t="s">
        <v>56</v>
      </c>
      <c r="J302" t="s">
        <v>16</v>
      </c>
      <c r="K302">
        <f t="shared" si="48"/>
        <v>1</v>
      </c>
      <c r="L302">
        <f t="shared" si="49"/>
        <v>1</v>
      </c>
      <c r="M302">
        <f t="shared" si="50"/>
        <v>0</v>
      </c>
      <c r="N302">
        <f t="shared" si="51"/>
        <v>1</v>
      </c>
      <c r="O302" s="5">
        <f>SUM(Table1[[#This Row],[Spalte5]:[Spalte6]])*5</f>
        <v>15</v>
      </c>
      <c r="P302" t="s">
        <v>78</v>
      </c>
      <c r="Q302" t="s">
        <v>34</v>
      </c>
      <c r="R302" t="s">
        <v>133</v>
      </c>
      <c r="S302">
        <f t="shared" si="52"/>
        <v>0</v>
      </c>
      <c r="T302">
        <f t="shared" si="53"/>
        <v>1</v>
      </c>
      <c r="U302">
        <f t="shared" si="54"/>
        <v>0</v>
      </c>
      <c r="V302" s="5">
        <f>SUM(Table1[[#This Row],[Spalte94]:[Spalte92]])*5</f>
        <v>5</v>
      </c>
      <c r="W302" t="s">
        <v>15</v>
      </c>
      <c r="X302" s="5">
        <f t="shared" si="55"/>
        <v>0</v>
      </c>
      <c r="Y302" t="s">
        <v>46</v>
      </c>
      <c r="Z302" s="5">
        <f t="shared" si="56"/>
        <v>0</v>
      </c>
      <c r="AA302" t="s">
        <v>35</v>
      </c>
      <c r="AB302" s="5">
        <f t="shared" si="57"/>
        <v>0</v>
      </c>
      <c r="AC302" t="s">
        <v>20</v>
      </c>
      <c r="AD302" s="5">
        <f t="shared" si="58"/>
        <v>0</v>
      </c>
      <c r="AE302" t="s">
        <v>28</v>
      </c>
      <c r="AF302" s="5">
        <f t="shared" si="59"/>
        <v>0</v>
      </c>
      <c r="AG302" s="1">
        <v>9</v>
      </c>
      <c r="AH302" s="6">
        <f>ABS(8-Table1[[#This Row],[Die 1. Frauen des FCSP landet in der Regionalliga Nord (12er Liga) auf Rang...?]])</f>
        <v>1</v>
      </c>
      <c r="AI302" s="6">
        <f>0-Table1[[#This Row],[Spalte16]]</f>
        <v>-1</v>
      </c>
      <c r="AJ302" s="1">
        <v>14</v>
      </c>
      <c r="AK302" s="6">
        <f>ABS(16-Table1[[#This Row],[Die U23 des FCSP landet in der Regionalliga Nord (18er Liga) auf Rang....?]])</f>
        <v>2</v>
      </c>
      <c r="AL302" s="6">
        <f>0-Table1[[#This Row],[Spalte17]]</f>
        <v>-2</v>
      </c>
      <c r="AM30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02"/>
    </row>
    <row r="303" spans="1:42" x14ac:dyDescent="0.25">
      <c r="A303">
        <v>301</v>
      </c>
      <c r="B303" t="s">
        <v>242</v>
      </c>
      <c r="C303" s="1">
        <v>14</v>
      </c>
      <c r="D303" s="6">
        <f>-18+Table1[[#This Row],[Auf welchem Platz landet der FC St. Pauli in der 1. Bundesliga 2025/26?]]</f>
        <v>-4</v>
      </c>
      <c r="E303" t="s">
        <v>14</v>
      </c>
      <c r="F303" s="5">
        <v>5</v>
      </c>
      <c r="G303" t="s">
        <v>54</v>
      </c>
      <c r="H303" t="s">
        <v>56</v>
      </c>
      <c r="I303" t="s">
        <v>25</v>
      </c>
      <c r="J303" t="s">
        <v>14</v>
      </c>
      <c r="K303">
        <f t="shared" si="48"/>
        <v>1</v>
      </c>
      <c r="L303">
        <f t="shared" si="49"/>
        <v>1</v>
      </c>
      <c r="M303">
        <f t="shared" si="50"/>
        <v>0</v>
      </c>
      <c r="N303">
        <f t="shared" si="51"/>
        <v>0</v>
      </c>
      <c r="O303" s="5">
        <f>SUM(Table1[[#This Row],[Spalte5]:[Spalte6]])*5</f>
        <v>10</v>
      </c>
      <c r="P303" t="s">
        <v>34</v>
      </c>
      <c r="Q303" t="s">
        <v>41</v>
      </c>
      <c r="R303" t="s">
        <v>78</v>
      </c>
      <c r="S303">
        <f t="shared" si="52"/>
        <v>0</v>
      </c>
      <c r="T303">
        <f t="shared" si="53"/>
        <v>1</v>
      </c>
      <c r="U303">
        <f t="shared" si="54"/>
        <v>0</v>
      </c>
      <c r="V303" s="5">
        <f>SUM(Table1[[#This Row],[Spalte94]:[Spalte92]])*5</f>
        <v>5</v>
      </c>
      <c r="W303" t="s">
        <v>34</v>
      </c>
      <c r="X303" s="5">
        <f t="shared" si="55"/>
        <v>0</v>
      </c>
      <c r="Y303" t="s">
        <v>18</v>
      </c>
      <c r="Z303" s="5">
        <f t="shared" si="56"/>
        <v>0</v>
      </c>
      <c r="AA303" t="s">
        <v>19</v>
      </c>
      <c r="AB303" s="5">
        <f t="shared" si="57"/>
        <v>0</v>
      </c>
      <c r="AC303" t="s">
        <v>20</v>
      </c>
      <c r="AD303" s="5">
        <f t="shared" si="58"/>
        <v>0</v>
      </c>
      <c r="AE303" t="s">
        <v>32</v>
      </c>
      <c r="AF303" s="5">
        <f t="shared" si="59"/>
        <v>0</v>
      </c>
      <c r="AG303" s="1">
        <v>8</v>
      </c>
      <c r="AH303" s="6">
        <f>ABS(8-Table1[[#This Row],[Die 1. Frauen des FCSP landet in der Regionalliga Nord (12er Liga) auf Rang...?]])</f>
        <v>0</v>
      </c>
      <c r="AI303" s="6">
        <v>5</v>
      </c>
      <c r="AJ303" s="1">
        <v>12</v>
      </c>
      <c r="AK303" s="6">
        <f>ABS(16-Table1[[#This Row],[Die U23 des FCSP landet in der Regionalliga Nord (18er Liga) auf Rang....?]])</f>
        <v>4</v>
      </c>
      <c r="AL303" s="6">
        <f>0-Table1[[#This Row],[Spalte17]]</f>
        <v>-4</v>
      </c>
      <c r="AM30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03"/>
    </row>
    <row r="304" spans="1:42" x14ac:dyDescent="0.25">
      <c r="A304">
        <v>302</v>
      </c>
      <c r="B304" t="s">
        <v>726</v>
      </c>
      <c r="C304" s="1">
        <v>13</v>
      </c>
      <c r="D304" s="6">
        <f>-18+Table1[[#This Row],[Auf welchem Platz landet der FC St. Pauli in der 1. Bundesliga 2025/26?]]</f>
        <v>-5</v>
      </c>
      <c r="E304" t="s">
        <v>14</v>
      </c>
      <c r="F304" s="5">
        <v>5</v>
      </c>
      <c r="G304" t="s">
        <v>14</v>
      </c>
      <c r="H304" t="s">
        <v>25</v>
      </c>
      <c r="I304" t="s">
        <v>56</v>
      </c>
      <c r="J304" t="s">
        <v>58</v>
      </c>
      <c r="K304">
        <f t="shared" si="48"/>
        <v>1</v>
      </c>
      <c r="L304">
        <f t="shared" si="49"/>
        <v>1</v>
      </c>
      <c r="M304">
        <f t="shared" si="50"/>
        <v>0</v>
      </c>
      <c r="N304">
        <f t="shared" si="51"/>
        <v>0</v>
      </c>
      <c r="O304" s="5">
        <f>SUM(Table1[[#This Row],[Spalte5]:[Spalte6]])*5</f>
        <v>10</v>
      </c>
      <c r="P304" t="s">
        <v>34</v>
      </c>
      <c r="Q304" t="s">
        <v>78</v>
      </c>
      <c r="R304" t="s">
        <v>23</v>
      </c>
      <c r="S304">
        <f t="shared" si="52"/>
        <v>0</v>
      </c>
      <c r="T304">
        <f t="shared" si="53"/>
        <v>1</v>
      </c>
      <c r="U304">
        <f t="shared" si="54"/>
        <v>0</v>
      </c>
      <c r="V304" s="5">
        <f>SUM(Table1[[#This Row],[Spalte94]:[Spalte92]])*5</f>
        <v>5</v>
      </c>
      <c r="W304" t="s">
        <v>41</v>
      </c>
      <c r="X304" s="5">
        <f t="shared" si="55"/>
        <v>0</v>
      </c>
      <c r="Y304" t="s">
        <v>18</v>
      </c>
      <c r="Z304" s="5">
        <f t="shared" si="56"/>
        <v>0</v>
      </c>
      <c r="AA304" t="s">
        <v>19</v>
      </c>
      <c r="AB304" s="5">
        <f t="shared" si="57"/>
        <v>0</v>
      </c>
      <c r="AC304" t="s">
        <v>27</v>
      </c>
      <c r="AD304" s="5">
        <f t="shared" si="58"/>
        <v>5</v>
      </c>
      <c r="AE304" t="s">
        <v>21</v>
      </c>
      <c r="AF304" s="5">
        <f t="shared" si="59"/>
        <v>0</v>
      </c>
      <c r="AG304" s="1">
        <v>9</v>
      </c>
      <c r="AH304" s="6">
        <f>ABS(8-Table1[[#This Row],[Die 1. Frauen des FCSP landet in der Regionalliga Nord (12er Liga) auf Rang...?]])</f>
        <v>1</v>
      </c>
      <c r="AI304" s="6">
        <f>0-Table1[[#This Row],[Spalte16]]</f>
        <v>-1</v>
      </c>
      <c r="AJ304" s="1">
        <v>14</v>
      </c>
      <c r="AK304" s="6">
        <f>ABS(16-Table1[[#This Row],[Die U23 des FCSP landet in der Regionalliga Nord (18er Liga) auf Rang....?]])</f>
        <v>2</v>
      </c>
      <c r="AL304" s="6">
        <f>0-Table1[[#This Row],[Spalte17]]</f>
        <v>-2</v>
      </c>
      <c r="AM30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04"/>
    </row>
    <row r="305" spans="1:42" x14ac:dyDescent="0.25">
      <c r="A305">
        <v>303</v>
      </c>
      <c r="B305" t="s">
        <v>250</v>
      </c>
      <c r="C305" s="1">
        <v>12</v>
      </c>
      <c r="D305" s="6">
        <f>-18+Table1[[#This Row],[Auf welchem Platz landet der FC St. Pauli in der 1. Bundesliga 2025/26?]]</f>
        <v>-6</v>
      </c>
      <c r="E305" t="s">
        <v>14</v>
      </c>
      <c r="F305" s="5">
        <v>5</v>
      </c>
      <c r="G305" t="s">
        <v>14</v>
      </c>
      <c r="H305" t="s">
        <v>56</v>
      </c>
      <c r="I305" t="s">
        <v>16</v>
      </c>
      <c r="J305" t="s">
        <v>25</v>
      </c>
      <c r="K305">
        <f t="shared" si="48"/>
        <v>1</v>
      </c>
      <c r="L305">
        <f t="shared" si="49"/>
        <v>1</v>
      </c>
      <c r="M305">
        <f t="shared" si="50"/>
        <v>0</v>
      </c>
      <c r="N305">
        <f t="shared" si="51"/>
        <v>1</v>
      </c>
      <c r="O305" s="5">
        <f>SUM(Table1[[#This Row],[Spalte5]:[Spalte6]])*5</f>
        <v>15</v>
      </c>
      <c r="P305" t="s">
        <v>23</v>
      </c>
      <c r="Q305" t="s">
        <v>34</v>
      </c>
      <c r="R305" t="s">
        <v>78</v>
      </c>
      <c r="S305">
        <f t="shared" si="52"/>
        <v>0</v>
      </c>
      <c r="T305">
        <f t="shared" si="53"/>
        <v>1</v>
      </c>
      <c r="U305">
        <f t="shared" si="54"/>
        <v>0</v>
      </c>
      <c r="V305" s="5">
        <f>SUM(Table1[[#This Row],[Spalte94]:[Spalte92]])*5</f>
        <v>5</v>
      </c>
      <c r="W305" t="s">
        <v>50</v>
      </c>
      <c r="X305" s="5">
        <f t="shared" si="55"/>
        <v>0</v>
      </c>
      <c r="Y305" t="s">
        <v>48</v>
      </c>
      <c r="Z305" s="5">
        <f t="shared" si="56"/>
        <v>0</v>
      </c>
      <c r="AA305" t="s">
        <v>19</v>
      </c>
      <c r="AB305" s="5">
        <f t="shared" si="57"/>
        <v>0</v>
      </c>
      <c r="AC305" t="s">
        <v>27</v>
      </c>
      <c r="AD305" s="5">
        <f t="shared" si="58"/>
        <v>5</v>
      </c>
      <c r="AE305" t="s">
        <v>32</v>
      </c>
      <c r="AF305" s="5">
        <f t="shared" si="59"/>
        <v>0</v>
      </c>
      <c r="AG305" s="1">
        <v>5</v>
      </c>
      <c r="AH305" s="6">
        <f>ABS(8-Table1[[#This Row],[Die 1. Frauen des FCSP landet in der Regionalliga Nord (12er Liga) auf Rang...?]])</f>
        <v>3</v>
      </c>
      <c r="AI305" s="6">
        <f>0-Table1[[#This Row],[Spalte16]]</f>
        <v>-3</v>
      </c>
      <c r="AJ305" s="1">
        <v>12</v>
      </c>
      <c r="AK305" s="6">
        <f>ABS(16-Table1[[#This Row],[Die U23 des FCSP landet in der Regionalliga Nord (18er Liga) auf Rang....?]])</f>
        <v>4</v>
      </c>
      <c r="AL305" s="6">
        <f>0-Table1[[#This Row],[Spalte17]]</f>
        <v>-4</v>
      </c>
      <c r="AM30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05"/>
    </row>
    <row r="306" spans="1:42" x14ac:dyDescent="0.25">
      <c r="A306">
        <v>304</v>
      </c>
      <c r="B306" t="s">
        <v>166</v>
      </c>
      <c r="C306" s="1">
        <v>14</v>
      </c>
      <c r="D306" s="6">
        <f>-18+Table1[[#This Row],[Auf welchem Platz landet der FC St. Pauli in der 1. Bundesliga 2025/26?]]</f>
        <v>-4</v>
      </c>
      <c r="E306" t="s">
        <v>14</v>
      </c>
      <c r="F306" s="5">
        <v>5</v>
      </c>
      <c r="G306" t="s">
        <v>14</v>
      </c>
      <c r="H306" t="s">
        <v>56</v>
      </c>
      <c r="I306" t="s">
        <v>16</v>
      </c>
      <c r="J306" t="s">
        <v>25</v>
      </c>
      <c r="K306">
        <f t="shared" si="48"/>
        <v>1</v>
      </c>
      <c r="L306">
        <f t="shared" si="49"/>
        <v>1</v>
      </c>
      <c r="M306">
        <f t="shared" si="50"/>
        <v>0</v>
      </c>
      <c r="N306">
        <f t="shared" si="51"/>
        <v>1</v>
      </c>
      <c r="O306" s="5">
        <f>SUM(Table1[[#This Row],[Spalte5]:[Spalte6]])*5</f>
        <v>15</v>
      </c>
      <c r="P306" t="s">
        <v>34</v>
      </c>
      <c r="Q306" t="s">
        <v>78</v>
      </c>
      <c r="R306" t="s">
        <v>15</v>
      </c>
      <c r="S306">
        <f t="shared" si="52"/>
        <v>0</v>
      </c>
      <c r="T306">
        <f t="shared" si="53"/>
        <v>1</v>
      </c>
      <c r="U306">
        <f t="shared" si="54"/>
        <v>0</v>
      </c>
      <c r="V306" s="5">
        <f>SUM(Table1[[#This Row],[Spalte94]:[Spalte92]])*5</f>
        <v>5</v>
      </c>
      <c r="W306" t="s">
        <v>15</v>
      </c>
      <c r="X306" s="5">
        <f t="shared" si="55"/>
        <v>0</v>
      </c>
      <c r="Y306" t="s">
        <v>18</v>
      </c>
      <c r="Z306" s="5">
        <f t="shared" si="56"/>
        <v>0</v>
      </c>
      <c r="AA306" t="s">
        <v>19</v>
      </c>
      <c r="AB306" s="5">
        <f t="shared" si="57"/>
        <v>0</v>
      </c>
      <c r="AC306" t="s">
        <v>20</v>
      </c>
      <c r="AD306" s="5">
        <f t="shared" si="58"/>
        <v>0</v>
      </c>
      <c r="AE306" t="s">
        <v>32</v>
      </c>
      <c r="AF306" s="5">
        <f t="shared" si="59"/>
        <v>0</v>
      </c>
      <c r="AG306" s="1">
        <v>7</v>
      </c>
      <c r="AH306" s="6">
        <f>ABS(8-Table1[[#This Row],[Die 1. Frauen des FCSP landet in der Regionalliga Nord (12er Liga) auf Rang...?]])</f>
        <v>1</v>
      </c>
      <c r="AI306" s="6">
        <f>0-Table1[[#This Row],[Spalte16]]</f>
        <v>-1</v>
      </c>
      <c r="AJ306" s="1">
        <v>13</v>
      </c>
      <c r="AK306" s="6">
        <f>ABS(16-Table1[[#This Row],[Die U23 des FCSP landet in der Regionalliga Nord (18er Liga) auf Rang....?]])</f>
        <v>3</v>
      </c>
      <c r="AL306" s="6">
        <f>0-Table1[[#This Row],[Spalte17]]</f>
        <v>-3</v>
      </c>
      <c r="AM30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06"/>
    </row>
    <row r="307" spans="1:42" x14ac:dyDescent="0.25">
      <c r="A307">
        <v>305</v>
      </c>
      <c r="B307" t="s">
        <v>142</v>
      </c>
      <c r="C307" s="1">
        <v>13</v>
      </c>
      <c r="D307" s="6">
        <f>-18+Table1[[#This Row],[Auf welchem Platz landet der FC St. Pauli in der 1. Bundesliga 2025/26?]]</f>
        <v>-5</v>
      </c>
      <c r="E307" t="s">
        <v>25</v>
      </c>
      <c r="F307" s="5"/>
      <c r="G307" t="s">
        <v>14</v>
      </c>
      <c r="H307" t="s">
        <v>54</v>
      </c>
      <c r="I307" t="s">
        <v>16</v>
      </c>
      <c r="J307" t="s">
        <v>25</v>
      </c>
      <c r="K307">
        <f t="shared" si="48"/>
        <v>1</v>
      </c>
      <c r="L307">
        <f t="shared" si="49"/>
        <v>1</v>
      </c>
      <c r="M307">
        <f t="shared" si="50"/>
        <v>0</v>
      </c>
      <c r="N307">
        <f t="shared" si="51"/>
        <v>1</v>
      </c>
      <c r="O307" s="5">
        <f>SUM(Table1[[#This Row],[Spalte5]:[Spalte6]])*5</f>
        <v>15</v>
      </c>
      <c r="P307" t="s">
        <v>78</v>
      </c>
      <c r="Q307" t="s">
        <v>34</v>
      </c>
      <c r="R307" t="s">
        <v>23</v>
      </c>
      <c r="S307">
        <f t="shared" si="52"/>
        <v>0</v>
      </c>
      <c r="T307">
        <f t="shared" si="53"/>
        <v>1</v>
      </c>
      <c r="U307">
        <f t="shared" si="54"/>
        <v>0</v>
      </c>
      <c r="V307" s="5">
        <f>SUM(Table1[[#This Row],[Spalte94]:[Spalte92]])*5</f>
        <v>5</v>
      </c>
      <c r="W307" t="s">
        <v>34</v>
      </c>
      <c r="X307" s="5">
        <f t="shared" si="55"/>
        <v>0</v>
      </c>
      <c r="Y307" t="s">
        <v>46</v>
      </c>
      <c r="Z307" s="5">
        <f t="shared" si="56"/>
        <v>0</v>
      </c>
      <c r="AA307" t="s">
        <v>19</v>
      </c>
      <c r="AB307" s="5">
        <f t="shared" si="57"/>
        <v>0</v>
      </c>
      <c r="AC307" t="s">
        <v>31</v>
      </c>
      <c r="AD307" s="5">
        <f t="shared" si="58"/>
        <v>0</v>
      </c>
      <c r="AE307" t="s">
        <v>21</v>
      </c>
      <c r="AF307" s="5">
        <f t="shared" si="59"/>
        <v>0</v>
      </c>
      <c r="AG307" s="1">
        <v>11</v>
      </c>
      <c r="AH307" s="6">
        <f>ABS(8-Table1[[#This Row],[Die 1. Frauen des FCSP landet in der Regionalliga Nord (12er Liga) auf Rang...?]])</f>
        <v>3</v>
      </c>
      <c r="AI307" s="6">
        <f>0-Table1[[#This Row],[Spalte16]]</f>
        <v>-3</v>
      </c>
      <c r="AJ307" s="1">
        <v>16</v>
      </c>
      <c r="AK307" s="6">
        <f>ABS(16-Table1[[#This Row],[Die U23 des FCSP landet in der Regionalliga Nord (18er Liga) auf Rang....?]])</f>
        <v>0</v>
      </c>
      <c r="AL307" s="6">
        <v>5</v>
      </c>
      <c r="AM30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07"/>
    </row>
    <row r="308" spans="1:42" x14ac:dyDescent="0.25">
      <c r="A308">
        <v>306</v>
      </c>
      <c r="B308" t="s">
        <v>206</v>
      </c>
      <c r="C308" s="1">
        <v>14</v>
      </c>
      <c r="D308" s="6">
        <f>-18+Table1[[#This Row],[Auf welchem Platz landet der FC St. Pauli in der 1. Bundesliga 2025/26?]]</f>
        <v>-4</v>
      </c>
      <c r="E308" t="s">
        <v>14</v>
      </c>
      <c r="F308" s="5">
        <v>5</v>
      </c>
      <c r="G308" t="s">
        <v>14</v>
      </c>
      <c r="H308" t="s">
        <v>25</v>
      </c>
      <c r="I308" t="s">
        <v>56</v>
      </c>
      <c r="J308" t="s">
        <v>17</v>
      </c>
      <c r="K308">
        <f t="shared" si="48"/>
        <v>1</v>
      </c>
      <c r="L308">
        <f t="shared" si="49"/>
        <v>1</v>
      </c>
      <c r="M308">
        <f t="shared" si="50"/>
        <v>1</v>
      </c>
      <c r="N308">
        <f t="shared" si="51"/>
        <v>0</v>
      </c>
      <c r="O308" s="5">
        <f>SUM(Table1[[#This Row],[Spalte5]:[Spalte6]])*5</f>
        <v>15</v>
      </c>
      <c r="P308" t="s">
        <v>34</v>
      </c>
      <c r="Q308" t="s">
        <v>78</v>
      </c>
      <c r="R308" t="s">
        <v>23</v>
      </c>
      <c r="S308">
        <f t="shared" si="52"/>
        <v>0</v>
      </c>
      <c r="T308">
        <f t="shared" si="53"/>
        <v>1</v>
      </c>
      <c r="U308">
        <f t="shared" si="54"/>
        <v>0</v>
      </c>
      <c r="V308" s="5">
        <f>SUM(Table1[[#This Row],[Spalte94]:[Spalte92]])*5</f>
        <v>5</v>
      </c>
      <c r="W308" t="s">
        <v>23</v>
      </c>
      <c r="X308" s="5">
        <f t="shared" si="55"/>
        <v>0</v>
      </c>
      <c r="Y308" t="s">
        <v>18</v>
      </c>
      <c r="Z308" s="5">
        <f t="shared" si="56"/>
        <v>0</v>
      </c>
      <c r="AA308" t="s">
        <v>19</v>
      </c>
      <c r="AB308" s="5">
        <f t="shared" si="57"/>
        <v>0</v>
      </c>
      <c r="AC308" t="s">
        <v>20</v>
      </c>
      <c r="AD308" s="5">
        <f t="shared" si="58"/>
        <v>0</v>
      </c>
      <c r="AE308" t="s">
        <v>28</v>
      </c>
      <c r="AF308" s="5">
        <f t="shared" si="59"/>
        <v>0</v>
      </c>
      <c r="AG308" s="1">
        <v>6</v>
      </c>
      <c r="AH308" s="6">
        <f>ABS(8-Table1[[#This Row],[Die 1. Frauen des FCSP landet in der Regionalliga Nord (12er Liga) auf Rang...?]])</f>
        <v>2</v>
      </c>
      <c r="AI308" s="6">
        <f>0-Table1[[#This Row],[Spalte16]]</f>
        <v>-2</v>
      </c>
      <c r="AJ308" s="1">
        <v>14</v>
      </c>
      <c r="AK308" s="6">
        <f>ABS(16-Table1[[#This Row],[Die U23 des FCSP landet in der Regionalliga Nord (18er Liga) auf Rang....?]])</f>
        <v>2</v>
      </c>
      <c r="AL308" s="6">
        <f>0-Table1[[#This Row],[Spalte17]]</f>
        <v>-2</v>
      </c>
      <c r="AM30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08"/>
    </row>
    <row r="309" spans="1:42" x14ac:dyDescent="0.25">
      <c r="A309">
        <v>307</v>
      </c>
      <c r="B309" t="s">
        <v>475</v>
      </c>
      <c r="C309" s="1">
        <v>14</v>
      </c>
      <c r="D309" s="6">
        <f>-18+Table1[[#This Row],[Auf welchem Platz landet der FC St. Pauli in der 1. Bundesliga 2025/26?]]</f>
        <v>-4</v>
      </c>
      <c r="E309" t="s">
        <v>14</v>
      </c>
      <c r="F309" s="5">
        <v>5</v>
      </c>
      <c r="G309" t="s">
        <v>14</v>
      </c>
      <c r="H309" t="s">
        <v>54</v>
      </c>
      <c r="I309" t="s">
        <v>25</v>
      </c>
      <c r="J309" t="s">
        <v>17</v>
      </c>
      <c r="K309">
        <f t="shared" si="48"/>
        <v>1</v>
      </c>
      <c r="L309">
        <f t="shared" si="49"/>
        <v>1</v>
      </c>
      <c r="M309">
        <f t="shared" si="50"/>
        <v>1</v>
      </c>
      <c r="N309">
        <f t="shared" si="51"/>
        <v>0</v>
      </c>
      <c r="O309" s="5">
        <f>SUM(Table1[[#This Row],[Spalte5]:[Spalte6]])*5</f>
        <v>15</v>
      </c>
      <c r="P309" t="s">
        <v>34</v>
      </c>
      <c r="Q309" t="s">
        <v>78</v>
      </c>
      <c r="R309" t="s">
        <v>133</v>
      </c>
      <c r="S309">
        <f t="shared" si="52"/>
        <v>0</v>
      </c>
      <c r="T309">
        <f t="shared" si="53"/>
        <v>1</v>
      </c>
      <c r="U309">
        <f t="shared" si="54"/>
        <v>0</v>
      </c>
      <c r="V309" s="5">
        <f>SUM(Table1[[#This Row],[Spalte94]:[Spalte92]])*5</f>
        <v>5</v>
      </c>
      <c r="W309" t="s">
        <v>133</v>
      </c>
      <c r="X309" s="5">
        <f t="shared" si="55"/>
        <v>0</v>
      </c>
      <c r="Y309" t="s">
        <v>18</v>
      </c>
      <c r="Z309" s="5">
        <f t="shared" si="56"/>
        <v>0</v>
      </c>
      <c r="AA309" t="s">
        <v>19</v>
      </c>
      <c r="AB309" s="5">
        <f t="shared" si="57"/>
        <v>0</v>
      </c>
      <c r="AC309" t="s">
        <v>20</v>
      </c>
      <c r="AD309" s="5">
        <f t="shared" si="58"/>
        <v>0</v>
      </c>
      <c r="AE309" t="s">
        <v>28</v>
      </c>
      <c r="AF309" s="5">
        <f t="shared" si="59"/>
        <v>0</v>
      </c>
      <c r="AG309" s="1">
        <v>7</v>
      </c>
      <c r="AH309" s="6">
        <f>ABS(8-Table1[[#This Row],[Die 1. Frauen des FCSP landet in der Regionalliga Nord (12er Liga) auf Rang...?]])</f>
        <v>1</v>
      </c>
      <c r="AI309" s="6">
        <f>0-Table1[[#This Row],[Spalte16]]</f>
        <v>-1</v>
      </c>
      <c r="AJ309" s="1">
        <v>13</v>
      </c>
      <c r="AK309" s="6">
        <f>ABS(16-Table1[[#This Row],[Die U23 des FCSP landet in der Regionalliga Nord (18er Liga) auf Rang....?]])</f>
        <v>3</v>
      </c>
      <c r="AL309" s="6">
        <f>0-Table1[[#This Row],[Spalte17]]</f>
        <v>-3</v>
      </c>
      <c r="AM30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09"/>
    </row>
    <row r="310" spans="1:42" x14ac:dyDescent="0.25">
      <c r="A310">
        <v>308</v>
      </c>
      <c r="B310" t="s">
        <v>339</v>
      </c>
      <c r="C310" s="1">
        <v>12</v>
      </c>
      <c r="D310" s="6">
        <f>-18+Table1[[#This Row],[Auf welchem Platz landet der FC St. Pauli in der 1. Bundesliga 2025/26?]]</f>
        <v>-6</v>
      </c>
      <c r="E310" t="s">
        <v>14</v>
      </c>
      <c r="F310" s="5">
        <v>5</v>
      </c>
      <c r="G310" t="s">
        <v>14</v>
      </c>
      <c r="H310" t="s">
        <v>25</v>
      </c>
      <c r="I310" t="s">
        <v>56</v>
      </c>
      <c r="J310" t="s">
        <v>54</v>
      </c>
      <c r="K310">
        <f t="shared" si="48"/>
        <v>1</v>
      </c>
      <c r="L310">
        <f t="shared" si="49"/>
        <v>1</v>
      </c>
      <c r="M310">
        <f t="shared" si="50"/>
        <v>0</v>
      </c>
      <c r="N310">
        <f t="shared" si="51"/>
        <v>0</v>
      </c>
      <c r="O310" s="5">
        <f>SUM(Table1[[#This Row],[Spalte5]:[Spalte6]])*5</f>
        <v>10</v>
      </c>
      <c r="P310" t="s">
        <v>78</v>
      </c>
      <c r="Q310" t="s">
        <v>34</v>
      </c>
      <c r="R310" t="s">
        <v>23</v>
      </c>
      <c r="S310">
        <f t="shared" si="52"/>
        <v>0</v>
      </c>
      <c r="T310">
        <f t="shared" si="53"/>
        <v>1</v>
      </c>
      <c r="U310">
        <f t="shared" si="54"/>
        <v>0</v>
      </c>
      <c r="V310" s="5">
        <f>SUM(Table1[[#This Row],[Spalte94]:[Spalte92]])*5</f>
        <v>5</v>
      </c>
      <c r="W310" t="s">
        <v>23</v>
      </c>
      <c r="X310" s="5">
        <f t="shared" si="55"/>
        <v>0</v>
      </c>
      <c r="Y310" t="s">
        <v>18</v>
      </c>
      <c r="Z310" s="5">
        <f t="shared" si="56"/>
        <v>0</v>
      </c>
      <c r="AA310" t="s">
        <v>19</v>
      </c>
      <c r="AB310" s="5">
        <f t="shared" si="57"/>
        <v>0</v>
      </c>
      <c r="AC310" t="s">
        <v>20</v>
      </c>
      <c r="AD310" s="5">
        <f t="shared" si="58"/>
        <v>0</v>
      </c>
      <c r="AE310" t="s">
        <v>32</v>
      </c>
      <c r="AF310" s="5">
        <f t="shared" si="59"/>
        <v>0</v>
      </c>
      <c r="AG310" s="1">
        <v>6</v>
      </c>
      <c r="AH310" s="6">
        <f>ABS(8-Table1[[#This Row],[Die 1. Frauen des FCSP landet in der Regionalliga Nord (12er Liga) auf Rang...?]])</f>
        <v>2</v>
      </c>
      <c r="AI310" s="6">
        <f>0-Table1[[#This Row],[Spalte16]]</f>
        <v>-2</v>
      </c>
      <c r="AJ310" s="1">
        <v>16</v>
      </c>
      <c r="AK310" s="6">
        <f>ABS(16-Table1[[#This Row],[Die U23 des FCSP landet in der Regionalliga Nord (18er Liga) auf Rang....?]])</f>
        <v>0</v>
      </c>
      <c r="AL310" s="6">
        <v>5</v>
      </c>
      <c r="AM31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10"/>
    </row>
    <row r="311" spans="1:42" x14ac:dyDescent="0.25">
      <c r="A311">
        <v>309</v>
      </c>
      <c r="B311" t="s">
        <v>414</v>
      </c>
      <c r="C311" s="1">
        <v>13</v>
      </c>
      <c r="D311" s="6">
        <f>-18+Table1[[#This Row],[Auf welchem Platz landet der FC St. Pauli in der 1. Bundesliga 2025/26?]]</f>
        <v>-5</v>
      </c>
      <c r="E311" t="s">
        <v>14</v>
      </c>
      <c r="F311" s="5">
        <v>5</v>
      </c>
      <c r="G311" t="s">
        <v>14</v>
      </c>
      <c r="H311" t="s">
        <v>25</v>
      </c>
      <c r="I311" t="s">
        <v>56</v>
      </c>
      <c r="J311" t="s">
        <v>16</v>
      </c>
      <c r="K311">
        <f t="shared" si="48"/>
        <v>1</v>
      </c>
      <c r="L311">
        <f t="shared" si="49"/>
        <v>1</v>
      </c>
      <c r="M311">
        <f t="shared" si="50"/>
        <v>0</v>
      </c>
      <c r="N311">
        <f t="shared" si="51"/>
        <v>1</v>
      </c>
      <c r="O311" s="5">
        <f>SUM(Table1[[#This Row],[Spalte5]:[Spalte6]])*5</f>
        <v>15</v>
      </c>
      <c r="P311" t="s">
        <v>78</v>
      </c>
      <c r="Q311" t="s">
        <v>34</v>
      </c>
      <c r="R311" t="s">
        <v>15</v>
      </c>
      <c r="S311">
        <f t="shared" si="52"/>
        <v>0</v>
      </c>
      <c r="T311">
        <f t="shared" si="53"/>
        <v>1</v>
      </c>
      <c r="U311">
        <f t="shared" si="54"/>
        <v>0</v>
      </c>
      <c r="V311" s="5">
        <f>SUM(Table1[[#This Row],[Spalte94]:[Spalte92]])*5</f>
        <v>5</v>
      </c>
      <c r="W311" t="s">
        <v>34</v>
      </c>
      <c r="X311" s="5">
        <f t="shared" si="55"/>
        <v>0</v>
      </c>
      <c r="Y311" t="s">
        <v>18</v>
      </c>
      <c r="Z311" s="5">
        <f t="shared" si="56"/>
        <v>0</v>
      </c>
      <c r="AA311" t="s">
        <v>19</v>
      </c>
      <c r="AB311" s="5">
        <f t="shared" si="57"/>
        <v>0</v>
      </c>
      <c r="AC311" t="s">
        <v>20</v>
      </c>
      <c r="AD311" s="5">
        <f t="shared" si="58"/>
        <v>0</v>
      </c>
      <c r="AE311" t="s">
        <v>32</v>
      </c>
      <c r="AF311" s="5">
        <f t="shared" si="59"/>
        <v>0</v>
      </c>
      <c r="AG311" s="1">
        <v>6</v>
      </c>
      <c r="AH311" s="6">
        <f>ABS(8-Table1[[#This Row],[Die 1. Frauen des FCSP landet in der Regionalliga Nord (12er Liga) auf Rang...?]])</f>
        <v>2</v>
      </c>
      <c r="AI311" s="6">
        <f>0-Table1[[#This Row],[Spalte16]]</f>
        <v>-2</v>
      </c>
      <c r="AJ311" s="1">
        <v>15</v>
      </c>
      <c r="AK311" s="6">
        <f>ABS(16-Table1[[#This Row],[Die U23 des FCSP landet in der Regionalliga Nord (18er Liga) auf Rang....?]])</f>
        <v>1</v>
      </c>
      <c r="AL311" s="6">
        <f>0-Table1[[#This Row],[Spalte17]]</f>
        <v>-1</v>
      </c>
      <c r="AM31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11"/>
    </row>
    <row r="312" spans="1:42" x14ac:dyDescent="0.25">
      <c r="A312">
        <v>310</v>
      </c>
      <c r="B312" t="s">
        <v>724</v>
      </c>
      <c r="C312" s="1">
        <v>14</v>
      </c>
      <c r="D312" s="6">
        <f>-18+Table1[[#This Row],[Auf welchem Platz landet der FC St. Pauli in der 1. Bundesliga 2025/26?]]</f>
        <v>-4</v>
      </c>
      <c r="E312" t="s">
        <v>14</v>
      </c>
      <c r="F312" s="5">
        <v>5</v>
      </c>
      <c r="G312" t="s">
        <v>14</v>
      </c>
      <c r="H312" t="s">
        <v>54</v>
      </c>
      <c r="I312" t="s">
        <v>25</v>
      </c>
      <c r="J312" t="s">
        <v>17</v>
      </c>
      <c r="K312">
        <f t="shared" si="48"/>
        <v>1</v>
      </c>
      <c r="L312">
        <f t="shared" si="49"/>
        <v>1</v>
      </c>
      <c r="M312">
        <f t="shared" si="50"/>
        <v>1</v>
      </c>
      <c r="N312">
        <f t="shared" si="51"/>
        <v>0</v>
      </c>
      <c r="O312" s="5">
        <f>SUM(Table1[[#This Row],[Spalte5]:[Spalte6]])*5</f>
        <v>15</v>
      </c>
      <c r="P312" t="s">
        <v>41</v>
      </c>
      <c r="Q312" t="s">
        <v>34</v>
      </c>
      <c r="R312" t="s">
        <v>23</v>
      </c>
      <c r="S312">
        <f t="shared" si="52"/>
        <v>0</v>
      </c>
      <c r="T312">
        <f t="shared" si="53"/>
        <v>0</v>
      </c>
      <c r="U312">
        <f t="shared" si="54"/>
        <v>0</v>
      </c>
      <c r="V312" s="5">
        <f>SUM(Table1[[#This Row],[Spalte94]:[Spalte92]])*5</f>
        <v>0</v>
      </c>
      <c r="W312" t="s">
        <v>24</v>
      </c>
      <c r="X312" s="5">
        <f t="shared" si="55"/>
        <v>0</v>
      </c>
      <c r="Y312" t="s">
        <v>46</v>
      </c>
      <c r="Z312" s="5">
        <f t="shared" si="56"/>
        <v>0</v>
      </c>
      <c r="AA312" t="s">
        <v>19</v>
      </c>
      <c r="AB312" s="5">
        <f t="shared" si="57"/>
        <v>0</v>
      </c>
      <c r="AC312" t="s">
        <v>27</v>
      </c>
      <c r="AD312" s="5">
        <f t="shared" si="58"/>
        <v>5</v>
      </c>
      <c r="AE312" t="s">
        <v>37</v>
      </c>
      <c r="AF312" s="5">
        <f t="shared" si="59"/>
        <v>0</v>
      </c>
      <c r="AG312" s="1">
        <v>5</v>
      </c>
      <c r="AH312" s="6">
        <f>ABS(8-Table1[[#This Row],[Die 1. Frauen des FCSP landet in der Regionalliga Nord (12er Liga) auf Rang...?]])</f>
        <v>3</v>
      </c>
      <c r="AI312" s="6">
        <f>0-Table1[[#This Row],[Spalte16]]</f>
        <v>-3</v>
      </c>
      <c r="AJ312" s="1">
        <v>17</v>
      </c>
      <c r="AK312" s="6">
        <f>ABS(16-Table1[[#This Row],[Die U23 des FCSP landet in der Regionalliga Nord (18er Liga) auf Rang....?]])</f>
        <v>1</v>
      </c>
      <c r="AL312" s="6">
        <f>0-Table1[[#This Row],[Spalte17]]</f>
        <v>-1</v>
      </c>
      <c r="AM31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12"/>
    </row>
    <row r="313" spans="1:42" x14ac:dyDescent="0.25">
      <c r="A313">
        <v>311</v>
      </c>
      <c r="B313" t="s">
        <v>929</v>
      </c>
      <c r="C313" s="1">
        <v>12</v>
      </c>
      <c r="D313" s="6">
        <f>-18+Table1[[#This Row],[Auf welchem Platz landet der FC St. Pauli in der 1. Bundesliga 2025/26?]]</f>
        <v>-6</v>
      </c>
      <c r="E313" t="s">
        <v>14</v>
      </c>
      <c r="F313" s="5">
        <v>5</v>
      </c>
      <c r="G313" t="s">
        <v>14</v>
      </c>
      <c r="H313" t="s">
        <v>17</v>
      </c>
      <c r="I313" t="s">
        <v>16</v>
      </c>
      <c r="J313" t="s">
        <v>56</v>
      </c>
      <c r="K313">
        <f t="shared" si="48"/>
        <v>1</v>
      </c>
      <c r="L313">
        <f t="shared" si="49"/>
        <v>0</v>
      </c>
      <c r="M313">
        <f t="shared" si="50"/>
        <v>1</v>
      </c>
      <c r="N313">
        <f t="shared" si="51"/>
        <v>1</v>
      </c>
      <c r="O313" s="5">
        <f>SUM(Table1[[#This Row],[Spalte5]:[Spalte6]])*5</f>
        <v>15</v>
      </c>
      <c r="P313" t="s">
        <v>34</v>
      </c>
      <c r="Q313" t="s">
        <v>15</v>
      </c>
      <c r="R313" t="s">
        <v>23</v>
      </c>
      <c r="S313">
        <f t="shared" si="52"/>
        <v>0</v>
      </c>
      <c r="T313">
        <f t="shared" si="53"/>
        <v>0</v>
      </c>
      <c r="U313">
        <f t="shared" si="54"/>
        <v>0</v>
      </c>
      <c r="V313" s="5">
        <f>SUM(Table1[[#This Row],[Spalte94]:[Spalte92]])*5</f>
        <v>0</v>
      </c>
      <c r="W313" t="s">
        <v>34</v>
      </c>
      <c r="X313" s="5">
        <f t="shared" si="55"/>
        <v>0</v>
      </c>
      <c r="Y313" t="s">
        <v>18</v>
      </c>
      <c r="Z313" s="5">
        <f t="shared" si="56"/>
        <v>0</v>
      </c>
      <c r="AA313" t="s">
        <v>19</v>
      </c>
      <c r="AB313" s="5">
        <f t="shared" si="57"/>
        <v>0</v>
      </c>
      <c r="AC313" t="s">
        <v>27</v>
      </c>
      <c r="AD313" s="5">
        <f t="shared" si="58"/>
        <v>5</v>
      </c>
      <c r="AE313" t="s">
        <v>32</v>
      </c>
      <c r="AF313" s="5">
        <f t="shared" si="59"/>
        <v>0</v>
      </c>
      <c r="AG313" s="1">
        <v>8</v>
      </c>
      <c r="AH313" s="6">
        <f>ABS(8-Table1[[#This Row],[Die 1. Frauen des FCSP landet in der Regionalliga Nord (12er Liga) auf Rang...?]])</f>
        <v>0</v>
      </c>
      <c r="AI313" s="6">
        <v>5</v>
      </c>
      <c r="AJ313" s="1">
        <v>9</v>
      </c>
      <c r="AK313" s="6">
        <f>ABS(16-Table1[[#This Row],[Die U23 des FCSP landet in der Regionalliga Nord (18er Liga) auf Rang....?]])</f>
        <v>7</v>
      </c>
      <c r="AL313" s="6">
        <f>0-Table1[[#This Row],[Spalte17]]</f>
        <v>-7</v>
      </c>
      <c r="AM31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13"/>
    </row>
    <row r="314" spans="1:42" x14ac:dyDescent="0.25">
      <c r="A314">
        <v>312</v>
      </c>
      <c r="B314" t="s">
        <v>931</v>
      </c>
      <c r="C314" s="1">
        <v>15</v>
      </c>
      <c r="D314" s="6">
        <f>-18+Table1[[#This Row],[Auf welchem Platz landet der FC St. Pauli in der 1. Bundesliga 2025/26?]]</f>
        <v>-3</v>
      </c>
      <c r="E314" t="s">
        <v>14</v>
      </c>
      <c r="F314" s="5">
        <v>5</v>
      </c>
      <c r="G314" t="s">
        <v>14</v>
      </c>
      <c r="H314" t="s">
        <v>25</v>
      </c>
      <c r="I314" t="s">
        <v>17</v>
      </c>
      <c r="J314" t="s">
        <v>56</v>
      </c>
      <c r="K314">
        <f t="shared" si="48"/>
        <v>1</v>
      </c>
      <c r="L314">
        <f t="shared" si="49"/>
        <v>1</v>
      </c>
      <c r="M314">
        <f t="shared" si="50"/>
        <v>1</v>
      </c>
      <c r="N314">
        <f t="shared" si="51"/>
        <v>0</v>
      </c>
      <c r="O314" s="5">
        <f>SUM(Table1[[#This Row],[Spalte5]:[Spalte6]])*5</f>
        <v>15</v>
      </c>
      <c r="P314" t="s">
        <v>34</v>
      </c>
      <c r="Q314" t="s">
        <v>78</v>
      </c>
      <c r="R314" t="s">
        <v>23</v>
      </c>
      <c r="S314">
        <f t="shared" si="52"/>
        <v>0</v>
      </c>
      <c r="T314">
        <f t="shared" si="53"/>
        <v>1</v>
      </c>
      <c r="U314">
        <f t="shared" si="54"/>
        <v>0</v>
      </c>
      <c r="V314" s="5">
        <f>SUM(Table1[[#This Row],[Spalte94]:[Spalte92]])*5</f>
        <v>5</v>
      </c>
      <c r="W314" t="s">
        <v>24</v>
      </c>
      <c r="X314" s="5">
        <f t="shared" si="55"/>
        <v>0</v>
      </c>
      <c r="Y314" t="s">
        <v>30</v>
      </c>
      <c r="Z314" s="5">
        <f t="shared" si="56"/>
        <v>0</v>
      </c>
      <c r="AA314" t="s">
        <v>19</v>
      </c>
      <c r="AB314" s="5">
        <f t="shared" si="57"/>
        <v>0</v>
      </c>
      <c r="AC314" t="s">
        <v>20</v>
      </c>
      <c r="AD314" s="5">
        <f t="shared" si="58"/>
        <v>0</v>
      </c>
      <c r="AE314" t="s">
        <v>32</v>
      </c>
      <c r="AF314" s="5">
        <f t="shared" si="59"/>
        <v>0</v>
      </c>
      <c r="AG314" s="1">
        <v>5</v>
      </c>
      <c r="AH314" s="6">
        <f>ABS(8-Table1[[#This Row],[Die 1. Frauen des FCSP landet in der Regionalliga Nord (12er Liga) auf Rang...?]])</f>
        <v>3</v>
      </c>
      <c r="AI314" s="6">
        <f>0-Table1[[#This Row],[Spalte16]]</f>
        <v>-3</v>
      </c>
      <c r="AJ314" s="1">
        <v>14</v>
      </c>
      <c r="AK314" s="6">
        <f>ABS(16-Table1[[#This Row],[Die U23 des FCSP landet in der Regionalliga Nord (18er Liga) auf Rang....?]])</f>
        <v>2</v>
      </c>
      <c r="AL314" s="6">
        <f>0-Table1[[#This Row],[Spalte17]]</f>
        <v>-2</v>
      </c>
      <c r="AM31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14"/>
    </row>
    <row r="315" spans="1:42" x14ac:dyDescent="0.25">
      <c r="A315">
        <v>313</v>
      </c>
      <c r="B315" t="s">
        <v>308</v>
      </c>
      <c r="C315" s="1">
        <v>13</v>
      </c>
      <c r="D315" s="6">
        <f>-18+Table1[[#This Row],[Auf welchem Platz landet der FC St. Pauli in der 1. Bundesliga 2025/26?]]</f>
        <v>-5</v>
      </c>
      <c r="E315" t="s">
        <v>14</v>
      </c>
      <c r="F315" s="5">
        <v>5</v>
      </c>
      <c r="G315" t="s">
        <v>14</v>
      </c>
      <c r="H315" t="s">
        <v>56</v>
      </c>
      <c r="I315" t="s">
        <v>17</v>
      </c>
      <c r="J315" t="s">
        <v>25</v>
      </c>
      <c r="K315">
        <f t="shared" si="48"/>
        <v>1</v>
      </c>
      <c r="L315">
        <f t="shared" si="49"/>
        <v>1</v>
      </c>
      <c r="M315">
        <f t="shared" si="50"/>
        <v>1</v>
      </c>
      <c r="N315">
        <f t="shared" si="51"/>
        <v>0</v>
      </c>
      <c r="O315" s="5">
        <f>SUM(Table1[[#This Row],[Spalte5]:[Spalte6]])*5</f>
        <v>15</v>
      </c>
      <c r="P315" t="s">
        <v>34</v>
      </c>
      <c r="Q315" t="s">
        <v>78</v>
      </c>
      <c r="R315" t="s">
        <v>23</v>
      </c>
      <c r="S315">
        <f t="shared" si="52"/>
        <v>0</v>
      </c>
      <c r="T315">
        <f t="shared" si="53"/>
        <v>1</v>
      </c>
      <c r="U315">
        <f t="shared" si="54"/>
        <v>0</v>
      </c>
      <c r="V315" s="5">
        <f>SUM(Table1[[#This Row],[Spalte94]:[Spalte92]])*5</f>
        <v>5</v>
      </c>
      <c r="W315" t="s">
        <v>23</v>
      </c>
      <c r="X315" s="5">
        <f t="shared" si="55"/>
        <v>0</v>
      </c>
      <c r="Y315" t="s">
        <v>18</v>
      </c>
      <c r="Z315" s="5">
        <f t="shared" si="56"/>
        <v>0</v>
      </c>
      <c r="AA315" t="s">
        <v>19</v>
      </c>
      <c r="AB315" s="5">
        <f t="shared" si="57"/>
        <v>0</v>
      </c>
      <c r="AC315" t="s">
        <v>20</v>
      </c>
      <c r="AD315" s="5">
        <f t="shared" si="58"/>
        <v>0</v>
      </c>
      <c r="AE315" t="s">
        <v>28</v>
      </c>
      <c r="AF315" s="5">
        <f t="shared" si="59"/>
        <v>0</v>
      </c>
      <c r="AG315" s="1">
        <v>10</v>
      </c>
      <c r="AH315" s="6">
        <f>ABS(8-Table1[[#This Row],[Die 1. Frauen des FCSP landet in der Regionalliga Nord (12er Liga) auf Rang...?]])</f>
        <v>2</v>
      </c>
      <c r="AI315" s="6">
        <f>0-Table1[[#This Row],[Spalte16]]</f>
        <v>-2</v>
      </c>
      <c r="AJ315" s="1">
        <v>17</v>
      </c>
      <c r="AK315" s="6">
        <f>ABS(16-Table1[[#This Row],[Die U23 des FCSP landet in der Regionalliga Nord (18er Liga) auf Rang....?]])</f>
        <v>1</v>
      </c>
      <c r="AL315" s="6">
        <f>0-Table1[[#This Row],[Spalte17]]</f>
        <v>-1</v>
      </c>
      <c r="AM31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15"/>
    </row>
    <row r="316" spans="1:42" x14ac:dyDescent="0.25">
      <c r="A316">
        <v>314</v>
      </c>
      <c r="B316" t="s">
        <v>336</v>
      </c>
      <c r="C316" s="1">
        <v>13</v>
      </c>
      <c r="D316" s="6">
        <f>-18+Table1[[#This Row],[Auf welchem Platz landet der FC St. Pauli in der 1. Bundesliga 2025/26?]]</f>
        <v>-5</v>
      </c>
      <c r="E316" t="s">
        <v>14</v>
      </c>
      <c r="F316" s="5">
        <v>5</v>
      </c>
      <c r="G316" t="s">
        <v>14</v>
      </c>
      <c r="H316" t="s">
        <v>56</v>
      </c>
      <c r="I316" t="s">
        <v>25</v>
      </c>
      <c r="J316" t="s">
        <v>16</v>
      </c>
      <c r="K316">
        <f t="shared" si="48"/>
        <v>1</v>
      </c>
      <c r="L316">
        <f t="shared" si="49"/>
        <v>1</v>
      </c>
      <c r="M316">
        <f t="shared" si="50"/>
        <v>0</v>
      </c>
      <c r="N316">
        <f t="shared" si="51"/>
        <v>1</v>
      </c>
      <c r="O316" s="5">
        <f>SUM(Table1[[#This Row],[Spalte5]:[Spalte6]])*5</f>
        <v>15</v>
      </c>
      <c r="P316" t="s">
        <v>15</v>
      </c>
      <c r="Q316" t="s">
        <v>23</v>
      </c>
      <c r="R316" t="s">
        <v>50</v>
      </c>
      <c r="S316">
        <f t="shared" si="52"/>
        <v>1</v>
      </c>
      <c r="T316">
        <f t="shared" si="53"/>
        <v>0</v>
      </c>
      <c r="U316">
        <f t="shared" si="54"/>
        <v>0</v>
      </c>
      <c r="V316" s="5">
        <f>SUM(Table1[[#This Row],[Spalte94]:[Spalte92]])*5</f>
        <v>5</v>
      </c>
      <c r="W316" t="s">
        <v>50</v>
      </c>
      <c r="X316" s="5">
        <f t="shared" si="55"/>
        <v>0</v>
      </c>
      <c r="Y316" t="s">
        <v>18</v>
      </c>
      <c r="Z316" s="5">
        <f t="shared" si="56"/>
        <v>0</v>
      </c>
      <c r="AA316" t="s">
        <v>19</v>
      </c>
      <c r="AB316" s="5">
        <f t="shared" si="57"/>
        <v>0</v>
      </c>
      <c r="AC316" t="s">
        <v>27</v>
      </c>
      <c r="AD316" s="5">
        <f t="shared" si="58"/>
        <v>5</v>
      </c>
      <c r="AE316" t="s">
        <v>28</v>
      </c>
      <c r="AF316" s="5">
        <f t="shared" si="59"/>
        <v>0</v>
      </c>
      <c r="AG316" s="1">
        <v>6</v>
      </c>
      <c r="AH316" s="6">
        <f>ABS(8-Table1[[#This Row],[Die 1. Frauen des FCSP landet in der Regionalliga Nord (12er Liga) auf Rang...?]])</f>
        <v>2</v>
      </c>
      <c r="AI316" s="6">
        <f>0-Table1[[#This Row],[Spalte16]]</f>
        <v>-2</v>
      </c>
      <c r="AJ316" s="1">
        <v>10</v>
      </c>
      <c r="AK316" s="6">
        <f>ABS(16-Table1[[#This Row],[Die U23 des FCSP landet in der Regionalliga Nord (18er Liga) auf Rang....?]])</f>
        <v>6</v>
      </c>
      <c r="AL316" s="6">
        <f>0-Table1[[#This Row],[Spalte17]]</f>
        <v>-6</v>
      </c>
      <c r="AM31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16"/>
    </row>
    <row r="317" spans="1:42" x14ac:dyDescent="0.25">
      <c r="A317">
        <v>315</v>
      </c>
      <c r="B317" t="s">
        <v>59</v>
      </c>
      <c r="C317" s="1">
        <v>14</v>
      </c>
      <c r="D317" s="6">
        <f>-18+Table1[[#This Row],[Auf welchem Platz landet der FC St. Pauli in der 1. Bundesliga 2025/26?]]</f>
        <v>-4</v>
      </c>
      <c r="E317" t="s">
        <v>14</v>
      </c>
      <c r="F317" s="5">
        <v>5</v>
      </c>
      <c r="G317" t="s">
        <v>14</v>
      </c>
      <c r="H317" t="s">
        <v>25</v>
      </c>
      <c r="I317" t="s">
        <v>17</v>
      </c>
      <c r="J317" t="s">
        <v>54</v>
      </c>
      <c r="K317">
        <f t="shared" si="48"/>
        <v>1</v>
      </c>
      <c r="L317">
        <f t="shared" si="49"/>
        <v>1</v>
      </c>
      <c r="M317">
        <f t="shared" si="50"/>
        <v>1</v>
      </c>
      <c r="N317">
        <f t="shared" si="51"/>
        <v>0</v>
      </c>
      <c r="O317" s="5">
        <f>SUM(Table1[[#This Row],[Spalte5]:[Spalte6]])*5</f>
        <v>15</v>
      </c>
      <c r="P317" t="s">
        <v>24</v>
      </c>
      <c r="Q317" t="s">
        <v>78</v>
      </c>
      <c r="R317" t="s">
        <v>41</v>
      </c>
      <c r="S317">
        <f t="shared" si="52"/>
        <v>0</v>
      </c>
      <c r="T317">
        <f t="shared" si="53"/>
        <v>1</v>
      </c>
      <c r="U317">
        <f t="shared" si="54"/>
        <v>0</v>
      </c>
      <c r="V317" s="5">
        <f>SUM(Table1[[#This Row],[Spalte94]:[Spalte92]])*5</f>
        <v>5</v>
      </c>
      <c r="W317" t="s">
        <v>23</v>
      </c>
      <c r="X317" s="5">
        <f t="shared" si="55"/>
        <v>0</v>
      </c>
      <c r="Y317" t="s">
        <v>18</v>
      </c>
      <c r="Z317" s="5">
        <f t="shared" si="56"/>
        <v>0</v>
      </c>
      <c r="AA317" t="s">
        <v>35</v>
      </c>
      <c r="AB317" s="5">
        <f t="shared" si="57"/>
        <v>0</v>
      </c>
      <c r="AC317" t="s">
        <v>27</v>
      </c>
      <c r="AD317" s="5">
        <f t="shared" si="58"/>
        <v>5</v>
      </c>
      <c r="AE317" t="s">
        <v>32</v>
      </c>
      <c r="AF317" s="5">
        <f t="shared" si="59"/>
        <v>0</v>
      </c>
      <c r="AG317" s="1">
        <v>2</v>
      </c>
      <c r="AH317" s="6">
        <f>ABS(8-Table1[[#This Row],[Die 1. Frauen des FCSP landet in der Regionalliga Nord (12er Liga) auf Rang...?]])</f>
        <v>6</v>
      </c>
      <c r="AI317" s="6">
        <f>0-Table1[[#This Row],[Spalte16]]</f>
        <v>-6</v>
      </c>
      <c r="AJ317" s="1">
        <v>13</v>
      </c>
      <c r="AK317" s="6">
        <f>ABS(16-Table1[[#This Row],[Die U23 des FCSP landet in der Regionalliga Nord (18er Liga) auf Rang....?]])</f>
        <v>3</v>
      </c>
      <c r="AL317" s="6">
        <f>0-Table1[[#This Row],[Spalte17]]</f>
        <v>-3</v>
      </c>
      <c r="AM31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17"/>
    </row>
    <row r="318" spans="1:42" x14ac:dyDescent="0.25">
      <c r="A318">
        <v>316</v>
      </c>
      <c r="B318" t="s">
        <v>780</v>
      </c>
      <c r="C318" s="1">
        <v>15</v>
      </c>
      <c r="D318" s="6">
        <f>-18+Table1[[#This Row],[Auf welchem Platz landet der FC St. Pauli in der 1. Bundesliga 2025/26?]]</f>
        <v>-3</v>
      </c>
      <c r="E318" t="s">
        <v>14</v>
      </c>
      <c r="F318" s="5">
        <v>5</v>
      </c>
      <c r="G318" t="s">
        <v>14</v>
      </c>
      <c r="H318" t="s">
        <v>54</v>
      </c>
      <c r="I318" t="s">
        <v>56</v>
      </c>
      <c r="J318" t="s">
        <v>17</v>
      </c>
      <c r="K318">
        <f t="shared" si="48"/>
        <v>1</v>
      </c>
      <c r="L318">
        <f t="shared" si="49"/>
        <v>0</v>
      </c>
      <c r="M318">
        <f t="shared" si="50"/>
        <v>1</v>
      </c>
      <c r="N318">
        <f t="shared" si="51"/>
        <v>0</v>
      </c>
      <c r="O318" s="5">
        <f>SUM(Table1[[#This Row],[Spalte5]:[Spalte6]])*5</f>
        <v>10</v>
      </c>
      <c r="P318" t="s">
        <v>23</v>
      </c>
      <c r="Q318" t="s">
        <v>78</v>
      </c>
      <c r="R318" t="s">
        <v>34</v>
      </c>
      <c r="S318">
        <f t="shared" si="52"/>
        <v>0</v>
      </c>
      <c r="T318">
        <f t="shared" si="53"/>
        <v>1</v>
      </c>
      <c r="U318">
        <f t="shared" si="54"/>
        <v>0</v>
      </c>
      <c r="V318" s="5">
        <f>SUM(Table1[[#This Row],[Spalte94]:[Spalte92]])*5</f>
        <v>5</v>
      </c>
      <c r="W318" t="s">
        <v>23</v>
      </c>
      <c r="X318" s="5">
        <f t="shared" si="55"/>
        <v>0</v>
      </c>
      <c r="Y318" t="s">
        <v>18</v>
      </c>
      <c r="Z318" s="5">
        <f t="shared" si="56"/>
        <v>0</v>
      </c>
      <c r="AA318" t="s">
        <v>35</v>
      </c>
      <c r="AB318" s="5">
        <f t="shared" si="57"/>
        <v>0</v>
      </c>
      <c r="AC318" t="s">
        <v>27</v>
      </c>
      <c r="AD318" s="5">
        <f t="shared" si="58"/>
        <v>5</v>
      </c>
      <c r="AE318" t="s">
        <v>28</v>
      </c>
      <c r="AF318" s="5">
        <f t="shared" si="59"/>
        <v>0</v>
      </c>
      <c r="AG318" s="1">
        <v>7</v>
      </c>
      <c r="AH318" s="6">
        <f>ABS(8-Table1[[#This Row],[Die 1. Frauen des FCSP landet in der Regionalliga Nord (12er Liga) auf Rang...?]])</f>
        <v>1</v>
      </c>
      <c r="AI318" s="6">
        <f>0-Table1[[#This Row],[Spalte16]]</f>
        <v>-1</v>
      </c>
      <c r="AJ318" s="1">
        <v>12</v>
      </c>
      <c r="AK318" s="6">
        <f>ABS(16-Table1[[#This Row],[Die U23 des FCSP landet in der Regionalliga Nord (18er Liga) auf Rang....?]])</f>
        <v>4</v>
      </c>
      <c r="AL318" s="6">
        <f>0-Table1[[#This Row],[Spalte17]]</f>
        <v>-4</v>
      </c>
      <c r="AM31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18"/>
    </row>
    <row r="319" spans="1:42" x14ac:dyDescent="0.25">
      <c r="A319">
        <v>317</v>
      </c>
      <c r="B319" t="s">
        <v>607</v>
      </c>
      <c r="C319" s="1">
        <v>13</v>
      </c>
      <c r="D319" s="6">
        <f>-18+Table1[[#This Row],[Auf welchem Platz landet der FC St. Pauli in der 1. Bundesliga 2025/26?]]</f>
        <v>-5</v>
      </c>
      <c r="E319" t="s">
        <v>14</v>
      </c>
      <c r="F319" s="5">
        <v>5</v>
      </c>
      <c r="G319" t="s">
        <v>14</v>
      </c>
      <c r="H319" t="s">
        <v>25</v>
      </c>
      <c r="I319" t="s">
        <v>56</v>
      </c>
      <c r="J319" t="s">
        <v>17</v>
      </c>
      <c r="K319">
        <f t="shared" si="48"/>
        <v>1</v>
      </c>
      <c r="L319">
        <f t="shared" si="49"/>
        <v>1</v>
      </c>
      <c r="M319">
        <f t="shared" si="50"/>
        <v>1</v>
      </c>
      <c r="N319">
        <f t="shared" si="51"/>
        <v>0</v>
      </c>
      <c r="O319" s="5">
        <f>SUM(Table1[[#This Row],[Spalte5]:[Spalte6]])*5</f>
        <v>15</v>
      </c>
      <c r="P319" t="s">
        <v>15</v>
      </c>
      <c r="Q319" t="s">
        <v>78</v>
      </c>
      <c r="R319" t="s">
        <v>41</v>
      </c>
      <c r="S319">
        <f t="shared" si="52"/>
        <v>0</v>
      </c>
      <c r="T319">
        <f t="shared" si="53"/>
        <v>1</v>
      </c>
      <c r="U319">
        <f t="shared" si="54"/>
        <v>0</v>
      </c>
      <c r="V319" s="5">
        <f>SUM(Table1[[#This Row],[Spalte94]:[Spalte92]])*5</f>
        <v>5</v>
      </c>
      <c r="W319" t="s">
        <v>15</v>
      </c>
      <c r="X319" s="5">
        <f t="shared" si="55"/>
        <v>0</v>
      </c>
      <c r="Y319" t="s">
        <v>52</v>
      </c>
      <c r="Z319" s="5">
        <f t="shared" si="56"/>
        <v>0</v>
      </c>
      <c r="AA319" t="s">
        <v>19</v>
      </c>
      <c r="AB319" s="5">
        <f t="shared" si="57"/>
        <v>0</v>
      </c>
      <c r="AC319" t="s">
        <v>20</v>
      </c>
      <c r="AD319" s="5">
        <f t="shared" si="58"/>
        <v>0</v>
      </c>
      <c r="AE319" t="s">
        <v>32</v>
      </c>
      <c r="AF319" s="5">
        <f t="shared" si="59"/>
        <v>0</v>
      </c>
      <c r="AG319" s="1">
        <v>7</v>
      </c>
      <c r="AH319" s="6">
        <f>ABS(8-Table1[[#This Row],[Die 1. Frauen des FCSP landet in der Regionalliga Nord (12er Liga) auf Rang...?]])</f>
        <v>1</v>
      </c>
      <c r="AI319" s="6">
        <f>0-Table1[[#This Row],[Spalte16]]</f>
        <v>-1</v>
      </c>
      <c r="AJ319" s="1">
        <v>14</v>
      </c>
      <c r="AK319" s="6">
        <f>ABS(16-Table1[[#This Row],[Die U23 des FCSP landet in der Regionalliga Nord (18er Liga) auf Rang....?]])</f>
        <v>2</v>
      </c>
      <c r="AL319" s="6">
        <f>0-Table1[[#This Row],[Spalte17]]</f>
        <v>-2</v>
      </c>
      <c r="AM31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19"/>
    </row>
    <row r="320" spans="1:42" x14ac:dyDescent="0.25">
      <c r="A320">
        <v>318</v>
      </c>
      <c r="B320" t="s">
        <v>426</v>
      </c>
      <c r="C320" s="1">
        <v>13</v>
      </c>
      <c r="D320" s="6">
        <f>-18+Table1[[#This Row],[Auf welchem Platz landet der FC St. Pauli in der 1. Bundesliga 2025/26?]]</f>
        <v>-5</v>
      </c>
      <c r="E320" t="s">
        <v>14</v>
      </c>
      <c r="F320" s="5">
        <v>5</v>
      </c>
      <c r="G320" t="s">
        <v>14</v>
      </c>
      <c r="H320" t="s">
        <v>25</v>
      </c>
      <c r="I320" t="s">
        <v>17</v>
      </c>
      <c r="J320" t="s">
        <v>56</v>
      </c>
      <c r="K320">
        <f t="shared" si="48"/>
        <v>1</v>
      </c>
      <c r="L320">
        <f t="shared" si="49"/>
        <v>1</v>
      </c>
      <c r="M320">
        <f t="shared" si="50"/>
        <v>1</v>
      </c>
      <c r="N320">
        <f t="shared" si="51"/>
        <v>0</v>
      </c>
      <c r="O320" s="5">
        <f>SUM(Table1[[#This Row],[Spalte5]:[Spalte6]])*5</f>
        <v>15</v>
      </c>
      <c r="P320" t="s">
        <v>133</v>
      </c>
      <c r="Q320" t="s">
        <v>78</v>
      </c>
      <c r="R320" t="s">
        <v>15</v>
      </c>
      <c r="S320">
        <f t="shared" si="52"/>
        <v>0</v>
      </c>
      <c r="T320">
        <f t="shared" si="53"/>
        <v>1</v>
      </c>
      <c r="U320">
        <f t="shared" si="54"/>
        <v>0</v>
      </c>
      <c r="V320" s="5">
        <f>SUM(Table1[[#This Row],[Spalte94]:[Spalte92]])*5</f>
        <v>5</v>
      </c>
      <c r="W320" t="s">
        <v>15</v>
      </c>
      <c r="X320" s="5">
        <f t="shared" si="55"/>
        <v>0</v>
      </c>
      <c r="Y320" t="s">
        <v>18</v>
      </c>
      <c r="Z320" s="5">
        <f t="shared" si="56"/>
        <v>0</v>
      </c>
      <c r="AA320" t="s">
        <v>19</v>
      </c>
      <c r="AB320" s="5">
        <f t="shared" si="57"/>
        <v>0</v>
      </c>
      <c r="AC320" t="s">
        <v>27</v>
      </c>
      <c r="AD320" s="5">
        <f t="shared" si="58"/>
        <v>5</v>
      </c>
      <c r="AE320" t="s">
        <v>28</v>
      </c>
      <c r="AF320" s="5">
        <f t="shared" si="59"/>
        <v>0</v>
      </c>
      <c r="AG320" s="1">
        <v>5</v>
      </c>
      <c r="AH320" s="6">
        <f>ABS(8-Table1[[#This Row],[Die 1. Frauen des FCSP landet in der Regionalliga Nord (12er Liga) auf Rang...?]])</f>
        <v>3</v>
      </c>
      <c r="AI320" s="6">
        <f>0-Table1[[#This Row],[Spalte16]]</f>
        <v>-3</v>
      </c>
      <c r="AJ320" s="1">
        <v>11</v>
      </c>
      <c r="AK320" s="6">
        <f>ABS(16-Table1[[#This Row],[Die U23 des FCSP landet in der Regionalliga Nord (18er Liga) auf Rang....?]])</f>
        <v>5</v>
      </c>
      <c r="AL320" s="6">
        <f>0-Table1[[#This Row],[Spalte17]]</f>
        <v>-5</v>
      </c>
      <c r="AM32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20"/>
    </row>
    <row r="321" spans="1:42" x14ac:dyDescent="0.25">
      <c r="A321">
        <v>319</v>
      </c>
      <c r="B321" t="s">
        <v>948</v>
      </c>
      <c r="C321" s="1">
        <v>12</v>
      </c>
      <c r="D321" s="6">
        <f>-18+Table1[[#This Row],[Auf welchem Platz landet der FC St. Pauli in der 1. Bundesliga 2025/26?]]</f>
        <v>-6</v>
      </c>
      <c r="E321" t="s">
        <v>14</v>
      </c>
      <c r="F321" s="5">
        <v>5</v>
      </c>
      <c r="G321" t="s">
        <v>14</v>
      </c>
      <c r="H321" t="s">
        <v>56</v>
      </c>
      <c r="I321" t="s">
        <v>58</v>
      </c>
      <c r="J321" t="s">
        <v>43</v>
      </c>
      <c r="K321">
        <f t="shared" si="48"/>
        <v>1</v>
      </c>
      <c r="L321">
        <f t="shared" si="49"/>
        <v>0</v>
      </c>
      <c r="M321">
        <f t="shared" si="50"/>
        <v>0</v>
      </c>
      <c r="N321">
        <f t="shared" si="51"/>
        <v>0</v>
      </c>
      <c r="O321" s="5">
        <f>SUM(Table1[[#This Row],[Spalte5]:[Spalte6]])*5</f>
        <v>5</v>
      </c>
      <c r="P321" t="s">
        <v>78</v>
      </c>
      <c r="Q321" t="s">
        <v>34</v>
      </c>
      <c r="R321" t="s">
        <v>15</v>
      </c>
      <c r="S321">
        <f t="shared" si="52"/>
        <v>0</v>
      </c>
      <c r="T321">
        <f t="shared" si="53"/>
        <v>1</v>
      </c>
      <c r="U321">
        <f t="shared" si="54"/>
        <v>0</v>
      </c>
      <c r="V321" s="5">
        <f>SUM(Table1[[#This Row],[Spalte94]:[Spalte92]])*5</f>
        <v>5</v>
      </c>
      <c r="W321" t="s">
        <v>15</v>
      </c>
      <c r="X321" s="5">
        <f t="shared" si="55"/>
        <v>0</v>
      </c>
      <c r="Y321" t="s">
        <v>44</v>
      </c>
      <c r="Z321" s="5">
        <f t="shared" si="56"/>
        <v>5</v>
      </c>
      <c r="AA321" t="s">
        <v>19</v>
      </c>
      <c r="AB321" s="5">
        <f t="shared" si="57"/>
        <v>0</v>
      </c>
      <c r="AC321" t="s">
        <v>31</v>
      </c>
      <c r="AD321" s="5">
        <f t="shared" si="58"/>
        <v>0</v>
      </c>
      <c r="AE321" t="s">
        <v>28</v>
      </c>
      <c r="AF321" s="5">
        <f t="shared" si="59"/>
        <v>0</v>
      </c>
      <c r="AG321" s="1">
        <v>6</v>
      </c>
      <c r="AH321" s="6">
        <f>ABS(8-Table1[[#This Row],[Die 1. Frauen des FCSP landet in der Regionalliga Nord (12er Liga) auf Rang...?]])</f>
        <v>2</v>
      </c>
      <c r="AI321" s="6">
        <f>0-Table1[[#This Row],[Spalte16]]</f>
        <v>-2</v>
      </c>
      <c r="AJ321" s="1">
        <v>16</v>
      </c>
      <c r="AK321" s="6">
        <f>ABS(16-Table1[[#This Row],[Die U23 des FCSP landet in der Regionalliga Nord (18er Liga) auf Rang....?]])</f>
        <v>0</v>
      </c>
      <c r="AL321" s="6">
        <v>5</v>
      </c>
      <c r="AM32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21"/>
    </row>
    <row r="322" spans="1:42" x14ac:dyDescent="0.25">
      <c r="A322">
        <v>320</v>
      </c>
      <c r="B322" t="s">
        <v>191</v>
      </c>
      <c r="C322" s="1">
        <v>12</v>
      </c>
      <c r="D322" s="6">
        <f>-18+Table1[[#This Row],[Auf welchem Platz landet der FC St. Pauli in der 1. Bundesliga 2025/26?]]</f>
        <v>-6</v>
      </c>
      <c r="E322" t="s">
        <v>14</v>
      </c>
      <c r="F322" s="5">
        <v>5</v>
      </c>
      <c r="G322" t="s">
        <v>14</v>
      </c>
      <c r="H322" t="s">
        <v>25</v>
      </c>
      <c r="I322" t="s">
        <v>17</v>
      </c>
      <c r="J322" t="s">
        <v>16</v>
      </c>
      <c r="K322">
        <f t="shared" ref="K322:K385" si="60">COUNTIF($G322:$J322,"FC Bayern München")</f>
        <v>1</v>
      </c>
      <c r="L322">
        <f t="shared" ref="L322:L385" si="61">COUNTIF($G322:$J322,"Borussia Dortmund")</f>
        <v>1</v>
      </c>
      <c r="M322">
        <f t="shared" ref="M322:M385" si="62">COUNTIF($G322:$J322,"RaBa Leipzig")</f>
        <v>1</v>
      </c>
      <c r="N322">
        <f t="shared" ref="N322:N385" si="63">COUNTIF($G322:$J322,"VfB Stuttgart")</f>
        <v>1</v>
      </c>
      <c r="O322" s="5">
        <f>SUM(Table1[[#This Row],[Spalte5]:[Spalte6]])*5</f>
        <v>20</v>
      </c>
      <c r="P322" t="s">
        <v>78</v>
      </c>
      <c r="Q322" t="s">
        <v>34</v>
      </c>
      <c r="R322" t="s">
        <v>23</v>
      </c>
      <c r="S322">
        <f t="shared" ref="S322:S385" si="64">COUNTIF($P322:$R322,"VfL Wolfsburg")</f>
        <v>0</v>
      </c>
      <c r="T322">
        <f t="shared" ref="T322:T385" si="65">COUNTIF($P322:$R322,"1. FC Heidenheim")</f>
        <v>1</v>
      </c>
      <c r="U322">
        <f t="shared" ref="U322:U385" si="66">COUNTIF($P322:$R322,"FC St. Pauli")</f>
        <v>0</v>
      </c>
      <c r="V322" s="5">
        <f>SUM(Table1[[#This Row],[Spalte94]:[Spalte92]])*5</f>
        <v>5</v>
      </c>
      <c r="W322" t="s">
        <v>15</v>
      </c>
      <c r="X322" s="5">
        <f t="shared" ref="X322:X385" si="67">(COUNTIF($W322:$W322,"Bayer 04 Leverkusen"))*5</f>
        <v>0</v>
      </c>
      <c r="Y322" t="s">
        <v>46</v>
      </c>
      <c r="Z322" s="5">
        <f t="shared" ref="Z322:Z385" si="68">(COUNTIF($Y322:$Y322,"Danel Sinani"))*5</f>
        <v>0</v>
      </c>
      <c r="AA322" t="s">
        <v>65</v>
      </c>
      <c r="AB322" s="5">
        <f t="shared" ref="AB322:AB385" si="69">(COUNTIF($AA322:$AA322,"7 oder mehr Punkte"))*5</f>
        <v>5</v>
      </c>
      <c r="AC322" t="s">
        <v>20</v>
      </c>
      <c r="AD322" s="5">
        <f t="shared" ref="AD322:AD385" si="70">(COUNTIF($AC322:$AC322,"drei bis fünf Siege"))*5</f>
        <v>0</v>
      </c>
      <c r="AE322" t="s">
        <v>32</v>
      </c>
      <c r="AF322" s="5">
        <f t="shared" ref="AF322:AF385" si="71">(COUNTIF($AE322:$AE322,"Gar keinen"))*5</f>
        <v>0</v>
      </c>
      <c r="AG322" s="1">
        <v>2</v>
      </c>
      <c r="AH322" s="6">
        <f>ABS(8-Table1[[#This Row],[Die 1. Frauen des FCSP landet in der Regionalliga Nord (12er Liga) auf Rang...?]])</f>
        <v>6</v>
      </c>
      <c r="AI322" s="6">
        <f>0-Table1[[#This Row],[Spalte16]]</f>
        <v>-6</v>
      </c>
      <c r="AJ322" s="1">
        <v>15</v>
      </c>
      <c r="AK322" s="6">
        <f>ABS(16-Table1[[#This Row],[Die U23 des FCSP landet in der Regionalliga Nord (18er Liga) auf Rang....?]])</f>
        <v>1</v>
      </c>
      <c r="AL322" s="6">
        <f>0-Table1[[#This Row],[Spalte17]]</f>
        <v>-1</v>
      </c>
      <c r="AM32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22"/>
    </row>
    <row r="323" spans="1:42" x14ac:dyDescent="0.25">
      <c r="A323">
        <v>321</v>
      </c>
      <c r="B323" t="s">
        <v>378</v>
      </c>
      <c r="C323" s="1">
        <v>14</v>
      </c>
      <c r="D323" s="6">
        <f>-18+Table1[[#This Row],[Auf welchem Platz landet der FC St. Pauli in der 1. Bundesliga 2025/26?]]</f>
        <v>-4</v>
      </c>
      <c r="E323" t="s">
        <v>14</v>
      </c>
      <c r="F323" s="5">
        <v>5</v>
      </c>
      <c r="G323" t="s">
        <v>14</v>
      </c>
      <c r="H323" t="s">
        <v>56</v>
      </c>
      <c r="I323" t="s">
        <v>17</v>
      </c>
      <c r="J323" t="s">
        <v>54</v>
      </c>
      <c r="K323">
        <f t="shared" si="60"/>
        <v>1</v>
      </c>
      <c r="L323">
        <f t="shared" si="61"/>
        <v>0</v>
      </c>
      <c r="M323">
        <f t="shared" si="62"/>
        <v>1</v>
      </c>
      <c r="N323">
        <f t="shared" si="63"/>
        <v>0</v>
      </c>
      <c r="O323" s="5">
        <f>SUM(Table1[[#This Row],[Spalte5]:[Spalte6]])*5</f>
        <v>10</v>
      </c>
      <c r="P323" t="s">
        <v>78</v>
      </c>
      <c r="Q323" t="s">
        <v>23</v>
      </c>
      <c r="R323" t="s">
        <v>41</v>
      </c>
      <c r="S323">
        <f t="shared" si="64"/>
        <v>0</v>
      </c>
      <c r="T323">
        <f t="shared" si="65"/>
        <v>1</v>
      </c>
      <c r="U323">
        <f t="shared" si="66"/>
        <v>0</v>
      </c>
      <c r="V323" s="5">
        <f>SUM(Table1[[#This Row],[Spalte94]:[Spalte92]])*5</f>
        <v>5</v>
      </c>
      <c r="W323" t="s">
        <v>23</v>
      </c>
      <c r="X323" s="5">
        <f t="shared" si="67"/>
        <v>0</v>
      </c>
      <c r="Y323" t="s">
        <v>46</v>
      </c>
      <c r="Z323" s="5">
        <f t="shared" si="68"/>
        <v>0</v>
      </c>
      <c r="AA323" t="s">
        <v>19</v>
      </c>
      <c r="AB323" s="5">
        <f t="shared" si="69"/>
        <v>0</v>
      </c>
      <c r="AC323" t="s">
        <v>27</v>
      </c>
      <c r="AD323" s="5">
        <f t="shared" si="70"/>
        <v>5</v>
      </c>
      <c r="AE323" t="s">
        <v>37</v>
      </c>
      <c r="AF323" s="5">
        <f t="shared" si="71"/>
        <v>0</v>
      </c>
      <c r="AG323" s="1">
        <v>6</v>
      </c>
      <c r="AH323" s="6">
        <f>ABS(8-Table1[[#This Row],[Die 1. Frauen des FCSP landet in der Regionalliga Nord (12er Liga) auf Rang...?]])</f>
        <v>2</v>
      </c>
      <c r="AI323" s="6">
        <f>0-Table1[[#This Row],[Spalte16]]</f>
        <v>-2</v>
      </c>
      <c r="AJ323" s="1">
        <v>14</v>
      </c>
      <c r="AK323" s="6">
        <f>ABS(16-Table1[[#This Row],[Die U23 des FCSP landet in der Regionalliga Nord (18er Liga) auf Rang....?]])</f>
        <v>2</v>
      </c>
      <c r="AL323" s="6">
        <f>0-Table1[[#This Row],[Spalte17]]</f>
        <v>-2</v>
      </c>
      <c r="AM32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23"/>
    </row>
    <row r="324" spans="1:42" x14ac:dyDescent="0.25">
      <c r="A324">
        <v>322</v>
      </c>
      <c r="B324" t="s">
        <v>766</v>
      </c>
      <c r="C324" s="1">
        <v>14</v>
      </c>
      <c r="D324" s="6">
        <f>-18+Table1[[#This Row],[Auf welchem Platz landet der FC St. Pauli in der 1. Bundesliga 2025/26?]]</f>
        <v>-4</v>
      </c>
      <c r="E324" t="s">
        <v>14</v>
      </c>
      <c r="F324" s="5">
        <v>5</v>
      </c>
      <c r="G324" t="s">
        <v>14</v>
      </c>
      <c r="H324" t="s">
        <v>25</v>
      </c>
      <c r="I324" t="s">
        <v>54</v>
      </c>
      <c r="J324" t="s">
        <v>56</v>
      </c>
      <c r="K324">
        <f t="shared" si="60"/>
        <v>1</v>
      </c>
      <c r="L324">
        <f t="shared" si="61"/>
        <v>1</v>
      </c>
      <c r="M324">
        <f t="shared" si="62"/>
        <v>0</v>
      </c>
      <c r="N324">
        <f t="shared" si="63"/>
        <v>0</v>
      </c>
      <c r="O324" s="5">
        <f>SUM(Table1[[#This Row],[Spalte5]:[Spalte6]])*5</f>
        <v>10</v>
      </c>
      <c r="P324" t="s">
        <v>78</v>
      </c>
      <c r="Q324" t="s">
        <v>15</v>
      </c>
      <c r="R324" t="s">
        <v>41</v>
      </c>
      <c r="S324">
        <f t="shared" si="64"/>
        <v>0</v>
      </c>
      <c r="T324">
        <f t="shared" si="65"/>
        <v>1</v>
      </c>
      <c r="U324">
        <f t="shared" si="66"/>
        <v>0</v>
      </c>
      <c r="V324" s="5">
        <f>SUM(Table1[[#This Row],[Spalte94]:[Spalte92]])*5</f>
        <v>5</v>
      </c>
      <c r="W324" t="s">
        <v>34</v>
      </c>
      <c r="X324" s="5">
        <f t="shared" si="67"/>
        <v>0</v>
      </c>
      <c r="Y324" t="s">
        <v>18</v>
      </c>
      <c r="Z324" s="5">
        <f t="shared" si="68"/>
        <v>0</v>
      </c>
      <c r="AA324" t="s">
        <v>35</v>
      </c>
      <c r="AB324" s="5">
        <f t="shared" si="69"/>
        <v>0</v>
      </c>
      <c r="AC324" t="s">
        <v>20</v>
      </c>
      <c r="AD324" s="5">
        <f t="shared" si="70"/>
        <v>0</v>
      </c>
      <c r="AE324" t="s">
        <v>28</v>
      </c>
      <c r="AF324" s="5">
        <f t="shared" si="71"/>
        <v>0</v>
      </c>
      <c r="AG324" s="1">
        <v>8</v>
      </c>
      <c r="AH324" s="6">
        <f>ABS(8-Table1[[#This Row],[Die 1. Frauen des FCSP landet in der Regionalliga Nord (12er Liga) auf Rang...?]])</f>
        <v>0</v>
      </c>
      <c r="AI324" s="6">
        <v>5</v>
      </c>
      <c r="AJ324" s="1">
        <v>12</v>
      </c>
      <c r="AK324" s="6">
        <f>ABS(16-Table1[[#This Row],[Die U23 des FCSP landet in der Regionalliga Nord (18er Liga) auf Rang....?]])</f>
        <v>4</v>
      </c>
      <c r="AL324" s="6">
        <f>0-Table1[[#This Row],[Spalte17]]</f>
        <v>-4</v>
      </c>
      <c r="AM32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24"/>
    </row>
    <row r="325" spans="1:42" x14ac:dyDescent="0.25">
      <c r="A325">
        <v>323</v>
      </c>
      <c r="B325" t="s">
        <v>689</v>
      </c>
      <c r="C325" s="1">
        <v>14</v>
      </c>
      <c r="D325" s="6">
        <f>-18+Table1[[#This Row],[Auf welchem Platz landet der FC St. Pauli in der 1. Bundesliga 2025/26?]]</f>
        <v>-4</v>
      </c>
      <c r="E325" t="s">
        <v>14</v>
      </c>
      <c r="F325" s="5">
        <v>5</v>
      </c>
      <c r="G325" t="s">
        <v>14</v>
      </c>
      <c r="H325" t="s">
        <v>56</v>
      </c>
      <c r="I325" t="s">
        <v>25</v>
      </c>
      <c r="J325" t="s">
        <v>17</v>
      </c>
      <c r="K325">
        <f t="shared" si="60"/>
        <v>1</v>
      </c>
      <c r="L325">
        <f t="shared" si="61"/>
        <v>1</v>
      </c>
      <c r="M325">
        <f t="shared" si="62"/>
        <v>1</v>
      </c>
      <c r="N325">
        <f t="shared" si="63"/>
        <v>0</v>
      </c>
      <c r="O325" s="5">
        <f>SUM(Table1[[#This Row],[Spalte5]:[Spalte6]])*5</f>
        <v>15</v>
      </c>
      <c r="P325" t="s">
        <v>78</v>
      </c>
      <c r="Q325" t="s">
        <v>41</v>
      </c>
      <c r="R325" t="s">
        <v>15</v>
      </c>
      <c r="S325">
        <f t="shared" si="64"/>
        <v>0</v>
      </c>
      <c r="T325">
        <f t="shared" si="65"/>
        <v>1</v>
      </c>
      <c r="U325">
        <f t="shared" si="66"/>
        <v>0</v>
      </c>
      <c r="V325" s="5">
        <f>SUM(Table1[[#This Row],[Spalte94]:[Spalte92]])*5</f>
        <v>5</v>
      </c>
      <c r="W325" t="s">
        <v>34</v>
      </c>
      <c r="X325" s="5">
        <f t="shared" si="67"/>
        <v>0</v>
      </c>
      <c r="Y325" t="s">
        <v>46</v>
      </c>
      <c r="Z325" s="5">
        <f t="shared" si="68"/>
        <v>0</v>
      </c>
      <c r="AA325" t="s">
        <v>19</v>
      </c>
      <c r="AB325" s="5">
        <f t="shared" si="69"/>
        <v>0</v>
      </c>
      <c r="AC325" t="s">
        <v>20</v>
      </c>
      <c r="AD325" s="5">
        <f t="shared" si="70"/>
        <v>0</v>
      </c>
      <c r="AE325" t="s">
        <v>32</v>
      </c>
      <c r="AF325" s="5">
        <f t="shared" si="71"/>
        <v>0</v>
      </c>
      <c r="AG325" s="1">
        <v>7</v>
      </c>
      <c r="AH325" s="6">
        <f>ABS(8-Table1[[#This Row],[Die 1. Frauen des FCSP landet in der Regionalliga Nord (12er Liga) auf Rang...?]])</f>
        <v>1</v>
      </c>
      <c r="AI325" s="6">
        <f>0-Table1[[#This Row],[Spalte16]]</f>
        <v>-1</v>
      </c>
      <c r="AJ325" s="1">
        <v>13</v>
      </c>
      <c r="AK325" s="6">
        <f>ABS(16-Table1[[#This Row],[Die U23 des FCSP landet in der Regionalliga Nord (18er Liga) auf Rang....?]])</f>
        <v>3</v>
      </c>
      <c r="AL325" s="6">
        <f>0-Table1[[#This Row],[Spalte17]]</f>
        <v>-3</v>
      </c>
      <c r="AM32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25"/>
    </row>
    <row r="326" spans="1:42" x14ac:dyDescent="0.25">
      <c r="A326">
        <v>324</v>
      </c>
      <c r="B326" t="s">
        <v>223</v>
      </c>
      <c r="C326" s="1">
        <v>12</v>
      </c>
      <c r="D326" s="6">
        <f>-18+Table1[[#This Row],[Auf welchem Platz landet der FC St. Pauli in der 1. Bundesliga 2025/26?]]</f>
        <v>-6</v>
      </c>
      <c r="E326" t="s">
        <v>14</v>
      </c>
      <c r="F326" s="5">
        <v>5</v>
      </c>
      <c r="G326" t="s">
        <v>14</v>
      </c>
      <c r="H326" t="s">
        <v>16</v>
      </c>
      <c r="I326" t="s">
        <v>25</v>
      </c>
      <c r="J326" t="s">
        <v>17</v>
      </c>
      <c r="K326">
        <f t="shared" si="60"/>
        <v>1</v>
      </c>
      <c r="L326">
        <f t="shared" si="61"/>
        <v>1</v>
      </c>
      <c r="M326">
        <f t="shared" si="62"/>
        <v>1</v>
      </c>
      <c r="N326">
        <f t="shared" si="63"/>
        <v>1</v>
      </c>
      <c r="O326" s="5">
        <f>SUM(Table1[[#This Row],[Spalte5]:[Spalte6]])*5</f>
        <v>20</v>
      </c>
      <c r="P326" t="s">
        <v>23</v>
      </c>
      <c r="Q326" t="s">
        <v>78</v>
      </c>
      <c r="R326" t="s">
        <v>34</v>
      </c>
      <c r="S326">
        <f t="shared" si="64"/>
        <v>0</v>
      </c>
      <c r="T326">
        <f t="shared" si="65"/>
        <v>1</v>
      </c>
      <c r="U326">
        <f t="shared" si="66"/>
        <v>0</v>
      </c>
      <c r="V326" s="5">
        <f>SUM(Table1[[#This Row],[Spalte94]:[Spalte92]])*5</f>
        <v>5</v>
      </c>
      <c r="W326" t="s">
        <v>23</v>
      </c>
      <c r="X326" s="5">
        <f t="shared" si="67"/>
        <v>0</v>
      </c>
      <c r="Y326" t="s">
        <v>18</v>
      </c>
      <c r="Z326" s="5">
        <f t="shared" si="68"/>
        <v>0</v>
      </c>
      <c r="AA326" t="s">
        <v>19</v>
      </c>
      <c r="AB326" s="5">
        <f t="shared" si="69"/>
        <v>0</v>
      </c>
      <c r="AC326" t="s">
        <v>20</v>
      </c>
      <c r="AD326" s="5">
        <f t="shared" si="70"/>
        <v>0</v>
      </c>
      <c r="AE326" t="s">
        <v>28</v>
      </c>
      <c r="AF326" s="5">
        <f t="shared" si="71"/>
        <v>0</v>
      </c>
      <c r="AG326" s="1">
        <v>4</v>
      </c>
      <c r="AH326" s="6">
        <f>ABS(8-Table1[[#This Row],[Die 1. Frauen des FCSP landet in der Regionalliga Nord (12er Liga) auf Rang...?]])</f>
        <v>4</v>
      </c>
      <c r="AI326" s="6">
        <f>0-Table1[[#This Row],[Spalte16]]</f>
        <v>-4</v>
      </c>
      <c r="AJ326" s="1">
        <v>13</v>
      </c>
      <c r="AK326" s="6">
        <f>ABS(16-Table1[[#This Row],[Die U23 des FCSP landet in der Regionalliga Nord (18er Liga) auf Rang....?]])</f>
        <v>3</v>
      </c>
      <c r="AL326" s="6">
        <f>0-Table1[[#This Row],[Spalte17]]</f>
        <v>-3</v>
      </c>
      <c r="AM32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26"/>
    </row>
    <row r="327" spans="1:42" x14ac:dyDescent="0.25">
      <c r="A327">
        <v>325</v>
      </c>
      <c r="B327" t="s">
        <v>571</v>
      </c>
      <c r="C327" s="1">
        <v>14</v>
      </c>
      <c r="D327" s="6">
        <f>-18+Table1[[#This Row],[Auf welchem Platz landet der FC St. Pauli in der 1. Bundesliga 2025/26?]]</f>
        <v>-4</v>
      </c>
      <c r="E327" t="s">
        <v>14</v>
      </c>
      <c r="F327" s="5">
        <v>5</v>
      </c>
      <c r="G327" t="s">
        <v>14</v>
      </c>
      <c r="H327" t="s">
        <v>54</v>
      </c>
      <c r="I327" t="s">
        <v>25</v>
      </c>
      <c r="J327" t="s">
        <v>17</v>
      </c>
      <c r="K327">
        <f t="shared" si="60"/>
        <v>1</v>
      </c>
      <c r="L327">
        <f t="shared" si="61"/>
        <v>1</v>
      </c>
      <c r="M327">
        <f t="shared" si="62"/>
        <v>1</v>
      </c>
      <c r="N327">
        <f t="shared" si="63"/>
        <v>0</v>
      </c>
      <c r="O327" s="5">
        <f>SUM(Table1[[#This Row],[Spalte5]:[Spalte6]])*5</f>
        <v>15</v>
      </c>
      <c r="P327" t="s">
        <v>23</v>
      </c>
      <c r="Q327" t="s">
        <v>78</v>
      </c>
      <c r="R327" t="s">
        <v>34</v>
      </c>
      <c r="S327">
        <f t="shared" si="64"/>
        <v>0</v>
      </c>
      <c r="T327">
        <f t="shared" si="65"/>
        <v>1</v>
      </c>
      <c r="U327">
        <f t="shared" si="66"/>
        <v>0</v>
      </c>
      <c r="V327" s="5">
        <f>SUM(Table1[[#This Row],[Spalte94]:[Spalte92]])*5</f>
        <v>5</v>
      </c>
      <c r="W327" t="s">
        <v>23</v>
      </c>
      <c r="X327" s="5">
        <f t="shared" si="67"/>
        <v>0</v>
      </c>
      <c r="Y327" t="s">
        <v>46</v>
      </c>
      <c r="Z327" s="5">
        <f t="shared" si="68"/>
        <v>0</v>
      </c>
      <c r="AA327" t="s">
        <v>19</v>
      </c>
      <c r="AB327" s="5">
        <f t="shared" si="69"/>
        <v>0</v>
      </c>
      <c r="AC327" t="s">
        <v>20</v>
      </c>
      <c r="AD327" s="5">
        <f t="shared" si="70"/>
        <v>0</v>
      </c>
      <c r="AE327" t="s">
        <v>37</v>
      </c>
      <c r="AF327" s="5">
        <f t="shared" si="71"/>
        <v>0</v>
      </c>
      <c r="AG327" s="1">
        <v>6</v>
      </c>
      <c r="AH327" s="6">
        <f>ABS(8-Table1[[#This Row],[Die 1. Frauen des FCSP landet in der Regionalliga Nord (12er Liga) auf Rang...?]])</f>
        <v>2</v>
      </c>
      <c r="AI327" s="6">
        <f>0-Table1[[#This Row],[Spalte16]]</f>
        <v>-2</v>
      </c>
      <c r="AJ327" s="1">
        <v>14</v>
      </c>
      <c r="AK327" s="6">
        <f>ABS(16-Table1[[#This Row],[Die U23 des FCSP landet in der Regionalliga Nord (18er Liga) auf Rang....?]])</f>
        <v>2</v>
      </c>
      <c r="AL327" s="6">
        <f>0-Table1[[#This Row],[Spalte17]]</f>
        <v>-2</v>
      </c>
      <c r="AM32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27"/>
    </row>
    <row r="328" spans="1:42" x14ac:dyDescent="0.25">
      <c r="A328">
        <v>326</v>
      </c>
      <c r="B328" t="s">
        <v>800</v>
      </c>
      <c r="C328" s="1">
        <v>12</v>
      </c>
      <c r="D328" s="6">
        <f>-18+Table1[[#This Row],[Auf welchem Platz landet der FC St. Pauli in der 1. Bundesliga 2025/26?]]</f>
        <v>-6</v>
      </c>
      <c r="E328" t="s">
        <v>14</v>
      </c>
      <c r="F328" s="5">
        <v>5</v>
      </c>
      <c r="G328" t="s">
        <v>25</v>
      </c>
      <c r="H328" t="s">
        <v>43</v>
      </c>
      <c r="I328" t="s">
        <v>14</v>
      </c>
      <c r="J328" t="s">
        <v>56</v>
      </c>
      <c r="K328">
        <f t="shared" si="60"/>
        <v>1</v>
      </c>
      <c r="L328">
        <f t="shared" si="61"/>
        <v>1</v>
      </c>
      <c r="M328">
        <f t="shared" si="62"/>
        <v>0</v>
      </c>
      <c r="N328">
        <f t="shared" si="63"/>
        <v>0</v>
      </c>
      <c r="O328" s="5">
        <f>SUM(Table1[[#This Row],[Spalte5]:[Spalte6]])*5</f>
        <v>10</v>
      </c>
      <c r="P328" t="s">
        <v>34</v>
      </c>
      <c r="Q328" t="s">
        <v>78</v>
      </c>
      <c r="R328" t="s">
        <v>23</v>
      </c>
      <c r="S328">
        <f t="shared" si="64"/>
        <v>0</v>
      </c>
      <c r="T328">
        <f t="shared" si="65"/>
        <v>1</v>
      </c>
      <c r="U328">
        <f t="shared" si="66"/>
        <v>0</v>
      </c>
      <c r="V328" s="5">
        <f>SUM(Table1[[#This Row],[Spalte94]:[Spalte92]])*5</f>
        <v>5</v>
      </c>
      <c r="W328" t="s">
        <v>34</v>
      </c>
      <c r="X328" s="5">
        <f t="shared" si="67"/>
        <v>0</v>
      </c>
      <c r="Y328" t="s">
        <v>18</v>
      </c>
      <c r="Z328" s="5">
        <f t="shared" si="68"/>
        <v>0</v>
      </c>
      <c r="AA328" t="s">
        <v>19</v>
      </c>
      <c r="AB328" s="5">
        <f t="shared" si="69"/>
        <v>0</v>
      </c>
      <c r="AC328" t="s">
        <v>20</v>
      </c>
      <c r="AD328" s="5">
        <f t="shared" si="70"/>
        <v>0</v>
      </c>
      <c r="AE328" t="s">
        <v>28</v>
      </c>
      <c r="AF328" s="5">
        <f t="shared" si="71"/>
        <v>0</v>
      </c>
      <c r="AG328" s="1">
        <v>8</v>
      </c>
      <c r="AH328" s="6">
        <f>ABS(8-Table1[[#This Row],[Die 1. Frauen des FCSP landet in der Regionalliga Nord (12er Liga) auf Rang...?]])</f>
        <v>0</v>
      </c>
      <c r="AI328" s="6">
        <v>5</v>
      </c>
      <c r="AJ328" s="1">
        <v>14</v>
      </c>
      <c r="AK328" s="6">
        <f>ABS(16-Table1[[#This Row],[Die U23 des FCSP landet in der Regionalliga Nord (18er Liga) auf Rang....?]])</f>
        <v>2</v>
      </c>
      <c r="AL328" s="6">
        <f>0-Table1[[#This Row],[Spalte17]]</f>
        <v>-2</v>
      </c>
      <c r="AM32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28"/>
    </row>
    <row r="329" spans="1:42" x14ac:dyDescent="0.25">
      <c r="A329">
        <v>327</v>
      </c>
      <c r="B329" t="s">
        <v>381</v>
      </c>
      <c r="C329" s="1">
        <v>11</v>
      </c>
      <c r="D329" s="6">
        <f>-18+Table1[[#This Row],[Auf welchem Platz landet der FC St. Pauli in der 1. Bundesliga 2025/26?]]</f>
        <v>-7</v>
      </c>
      <c r="E329" t="s">
        <v>14</v>
      </c>
      <c r="F329" s="5">
        <v>5</v>
      </c>
      <c r="G329" t="s">
        <v>14</v>
      </c>
      <c r="H329" t="s">
        <v>56</v>
      </c>
      <c r="I329" t="s">
        <v>25</v>
      </c>
      <c r="J329" t="s">
        <v>17</v>
      </c>
      <c r="K329">
        <f t="shared" si="60"/>
        <v>1</v>
      </c>
      <c r="L329">
        <f t="shared" si="61"/>
        <v>1</v>
      </c>
      <c r="M329">
        <f t="shared" si="62"/>
        <v>1</v>
      </c>
      <c r="N329">
        <f t="shared" si="63"/>
        <v>0</v>
      </c>
      <c r="O329" s="5">
        <f>SUM(Table1[[#This Row],[Spalte5]:[Spalte6]])*5</f>
        <v>15</v>
      </c>
      <c r="P329" t="s">
        <v>200</v>
      </c>
      <c r="Q329" t="s">
        <v>34</v>
      </c>
      <c r="R329" t="s">
        <v>78</v>
      </c>
      <c r="S329">
        <f t="shared" si="64"/>
        <v>0</v>
      </c>
      <c r="T329">
        <f t="shared" si="65"/>
        <v>1</v>
      </c>
      <c r="U329">
        <f t="shared" si="66"/>
        <v>0</v>
      </c>
      <c r="V329" s="5">
        <f>SUM(Table1[[#This Row],[Spalte94]:[Spalte92]])*5</f>
        <v>5</v>
      </c>
      <c r="W329" t="s">
        <v>50</v>
      </c>
      <c r="X329" s="5">
        <f t="shared" si="67"/>
        <v>0</v>
      </c>
      <c r="Y329" t="s">
        <v>48</v>
      </c>
      <c r="Z329" s="5">
        <f t="shared" si="68"/>
        <v>0</v>
      </c>
      <c r="AA329" t="s">
        <v>19</v>
      </c>
      <c r="AB329" s="5">
        <f t="shared" si="69"/>
        <v>0</v>
      </c>
      <c r="AC329" t="s">
        <v>20</v>
      </c>
      <c r="AD329" s="5">
        <f t="shared" si="70"/>
        <v>0</v>
      </c>
      <c r="AE329" t="s">
        <v>32</v>
      </c>
      <c r="AF329" s="5">
        <f t="shared" si="71"/>
        <v>0</v>
      </c>
      <c r="AG329" s="1">
        <v>2</v>
      </c>
      <c r="AH329" s="6">
        <f>ABS(8-Table1[[#This Row],[Die 1. Frauen des FCSP landet in der Regionalliga Nord (12er Liga) auf Rang...?]])</f>
        <v>6</v>
      </c>
      <c r="AI329" s="6">
        <f>0-Table1[[#This Row],[Spalte16]]</f>
        <v>-6</v>
      </c>
      <c r="AJ329" s="1">
        <v>16</v>
      </c>
      <c r="AK329" s="6">
        <f>ABS(16-Table1[[#This Row],[Die U23 des FCSP landet in der Regionalliga Nord (18er Liga) auf Rang....?]])</f>
        <v>0</v>
      </c>
      <c r="AL329" s="6">
        <v>5</v>
      </c>
      <c r="AM32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29"/>
    </row>
    <row r="330" spans="1:42" x14ac:dyDescent="0.25">
      <c r="A330">
        <v>328</v>
      </c>
      <c r="B330" t="s">
        <v>437</v>
      </c>
      <c r="C330" s="1">
        <v>13</v>
      </c>
      <c r="D330" s="6">
        <f>-18+Table1[[#This Row],[Auf welchem Platz landet der FC St. Pauli in der 1. Bundesliga 2025/26?]]</f>
        <v>-5</v>
      </c>
      <c r="E330" t="s">
        <v>14</v>
      </c>
      <c r="F330" s="5">
        <v>5</v>
      </c>
      <c r="G330" t="s">
        <v>14</v>
      </c>
      <c r="H330" t="s">
        <v>54</v>
      </c>
      <c r="I330" t="s">
        <v>56</v>
      </c>
      <c r="J330" t="s">
        <v>16</v>
      </c>
      <c r="K330">
        <f t="shared" si="60"/>
        <v>1</v>
      </c>
      <c r="L330">
        <f t="shared" si="61"/>
        <v>0</v>
      </c>
      <c r="M330">
        <f t="shared" si="62"/>
        <v>0</v>
      </c>
      <c r="N330">
        <f t="shared" si="63"/>
        <v>1</v>
      </c>
      <c r="O330" s="5">
        <f>SUM(Table1[[#This Row],[Spalte5]:[Spalte6]])*5</f>
        <v>10</v>
      </c>
      <c r="P330" t="s">
        <v>34</v>
      </c>
      <c r="Q330" t="s">
        <v>23</v>
      </c>
      <c r="R330" t="s">
        <v>78</v>
      </c>
      <c r="S330">
        <f t="shared" si="64"/>
        <v>0</v>
      </c>
      <c r="T330">
        <f t="shared" si="65"/>
        <v>1</v>
      </c>
      <c r="U330">
        <f t="shared" si="66"/>
        <v>0</v>
      </c>
      <c r="V330" s="5">
        <f>SUM(Table1[[#This Row],[Spalte94]:[Spalte92]])*5</f>
        <v>5</v>
      </c>
      <c r="W330" t="s">
        <v>15</v>
      </c>
      <c r="X330" s="5">
        <f t="shared" si="67"/>
        <v>0</v>
      </c>
      <c r="Y330" t="s">
        <v>18</v>
      </c>
      <c r="Z330" s="5">
        <f t="shared" si="68"/>
        <v>0</v>
      </c>
      <c r="AA330" t="s">
        <v>35</v>
      </c>
      <c r="AB330" s="5">
        <f t="shared" si="69"/>
        <v>0</v>
      </c>
      <c r="AC330" t="s">
        <v>20</v>
      </c>
      <c r="AD330" s="5">
        <f t="shared" si="70"/>
        <v>0</v>
      </c>
      <c r="AE330" t="s">
        <v>32</v>
      </c>
      <c r="AF330" s="5">
        <f t="shared" si="71"/>
        <v>0</v>
      </c>
      <c r="AG330" s="1">
        <v>8</v>
      </c>
      <c r="AH330" s="6">
        <f>ABS(8-Table1[[#This Row],[Die 1. Frauen des FCSP landet in der Regionalliga Nord (12er Liga) auf Rang...?]])</f>
        <v>0</v>
      </c>
      <c r="AI330" s="6">
        <v>5</v>
      </c>
      <c r="AJ330" s="1">
        <v>13</v>
      </c>
      <c r="AK330" s="6">
        <f>ABS(16-Table1[[#This Row],[Die U23 des FCSP landet in der Regionalliga Nord (18er Liga) auf Rang....?]])</f>
        <v>3</v>
      </c>
      <c r="AL330" s="6">
        <f>0-Table1[[#This Row],[Spalte17]]</f>
        <v>-3</v>
      </c>
      <c r="AM33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30"/>
    </row>
    <row r="331" spans="1:42" x14ac:dyDescent="0.25">
      <c r="A331">
        <v>329</v>
      </c>
      <c r="B331" t="s">
        <v>67</v>
      </c>
      <c r="C331" s="1">
        <v>13</v>
      </c>
      <c r="D331" s="6">
        <f>-18+Table1[[#This Row],[Auf welchem Platz landet der FC St. Pauli in der 1. Bundesliga 2025/26?]]</f>
        <v>-5</v>
      </c>
      <c r="E331" t="s">
        <v>14</v>
      </c>
      <c r="F331" s="5">
        <v>5</v>
      </c>
      <c r="G331" t="s">
        <v>14</v>
      </c>
      <c r="H331" t="s">
        <v>54</v>
      </c>
      <c r="I331" t="s">
        <v>56</v>
      </c>
      <c r="J331" t="s">
        <v>25</v>
      </c>
      <c r="K331">
        <f t="shared" si="60"/>
        <v>1</v>
      </c>
      <c r="L331">
        <f t="shared" si="61"/>
        <v>1</v>
      </c>
      <c r="M331">
        <f t="shared" si="62"/>
        <v>0</v>
      </c>
      <c r="N331">
        <f t="shared" si="63"/>
        <v>0</v>
      </c>
      <c r="O331" s="5">
        <f>SUM(Table1[[#This Row],[Spalte5]:[Spalte6]])*5</f>
        <v>10</v>
      </c>
      <c r="P331" t="s">
        <v>41</v>
      </c>
      <c r="Q331" t="s">
        <v>78</v>
      </c>
      <c r="R331" t="s">
        <v>34</v>
      </c>
      <c r="S331">
        <f t="shared" si="64"/>
        <v>0</v>
      </c>
      <c r="T331">
        <f t="shared" si="65"/>
        <v>1</v>
      </c>
      <c r="U331">
        <f t="shared" si="66"/>
        <v>0</v>
      </c>
      <c r="V331" s="5">
        <f>SUM(Table1[[#This Row],[Spalte94]:[Spalte92]])*5</f>
        <v>5</v>
      </c>
      <c r="W331" t="s">
        <v>58</v>
      </c>
      <c r="X331" s="5">
        <f t="shared" si="67"/>
        <v>0</v>
      </c>
      <c r="Y331" t="s">
        <v>18</v>
      </c>
      <c r="Z331" s="5">
        <f t="shared" si="68"/>
        <v>0</v>
      </c>
      <c r="AA331" t="s">
        <v>35</v>
      </c>
      <c r="AB331" s="5">
        <f t="shared" si="69"/>
        <v>0</v>
      </c>
      <c r="AC331" t="s">
        <v>27</v>
      </c>
      <c r="AD331" s="5">
        <f t="shared" si="70"/>
        <v>5</v>
      </c>
      <c r="AE331" t="s">
        <v>32</v>
      </c>
      <c r="AF331" s="5">
        <f t="shared" si="71"/>
        <v>0</v>
      </c>
      <c r="AG331" s="1">
        <v>7</v>
      </c>
      <c r="AH331" s="6">
        <f>ABS(8-Table1[[#This Row],[Die 1. Frauen des FCSP landet in der Regionalliga Nord (12er Liga) auf Rang...?]])</f>
        <v>1</v>
      </c>
      <c r="AI331" s="6">
        <f>0-Table1[[#This Row],[Spalte16]]</f>
        <v>-1</v>
      </c>
      <c r="AJ331" s="1">
        <v>14</v>
      </c>
      <c r="AK331" s="6">
        <f>ABS(16-Table1[[#This Row],[Die U23 des FCSP landet in der Regionalliga Nord (18er Liga) auf Rang....?]])</f>
        <v>2</v>
      </c>
      <c r="AL331" s="6">
        <f>0-Table1[[#This Row],[Spalte17]]</f>
        <v>-2</v>
      </c>
      <c r="AM33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31"/>
    </row>
    <row r="332" spans="1:42" x14ac:dyDescent="0.25">
      <c r="A332">
        <v>330</v>
      </c>
      <c r="B332" t="s">
        <v>803</v>
      </c>
      <c r="C332" s="1">
        <v>14</v>
      </c>
      <c r="D332" s="6">
        <f>-18+Table1[[#This Row],[Auf welchem Platz landet der FC St. Pauli in der 1. Bundesliga 2025/26?]]</f>
        <v>-4</v>
      </c>
      <c r="E332" t="s">
        <v>14</v>
      </c>
      <c r="F332" s="5">
        <v>5</v>
      </c>
      <c r="G332" t="s">
        <v>14</v>
      </c>
      <c r="H332" t="s">
        <v>56</v>
      </c>
      <c r="I332" t="s">
        <v>25</v>
      </c>
      <c r="J332" t="s">
        <v>17</v>
      </c>
      <c r="K332">
        <f t="shared" si="60"/>
        <v>1</v>
      </c>
      <c r="L332">
        <f t="shared" si="61"/>
        <v>1</v>
      </c>
      <c r="M332">
        <f t="shared" si="62"/>
        <v>1</v>
      </c>
      <c r="N332">
        <f t="shared" si="63"/>
        <v>0</v>
      </c>
      <c r="O332" s="5">
        <f>SUM(Table1[[#This Row],[Spalte5]:[Spalte6]])*5</f>
        <v>15</v>
      </c>
      <c r="P332" t="s">
        <v>41</v>
      </c>
      <c r="Q332" t="s">
        <v>78</v>
      </c>
      <c r="R332" t="s">
        <v>34</v>
      </c>
      <c r="S332">
        <f t="shared" si="64"/>
        <v>0</v>
      </c>
      <c r="T332">
        <f t="shared" si="65"/>
        <v>1</v>
      </c>
      <c r="U332">
        <f t="shared" si="66"/>
        <v>0</v>
      </c>
      <c r="V332" s="5">
        <f>SUM(Table1[[#This Row],[Spalte94]:[Spalte92]])*5</f>
        <v>5</v>
      </c>
      <c r="W332" t="s">
        <v>24</v>
      </c>
      <c r="X332" s="5">
        <f t="shared" si="67"/>
        <v>0</v>
      </c>
      <c r="Y332" t="s">
        <v>18</v>
      </c>
      <c r="Z332" s="5">
        <f t="shared" si="68"/>
        <v>0</v>
      </c>
      <c r="AA332" t="s">
        <v>19</v>
      </c>
      <c r="AB332" s="5">
        <f t="shared" si="69"/>
        <v>0</v>
      </c>
      <c r="AC332" t="s">
        <v>27</v>
      </c>
      <c r="AD332" s="5">
        <f t="shared" si="70"/>
        <v>5</v>
      </c>
      <c r="AE332" t="s">
        <v>21</v>
      </c>
      <c r="AF332" s="5">
        <f t="shared" si="71"/>
        <v>0</v>
      </c>
      <c r="AG332" s="1">
        <v>5</v>
      </c>
      <c r="AH332" s="6">
        <f>ABS(8-Table1[[#This Row],[Die 1. Frauen des FCSP landet in der Regionalliga Nord (12er Liga) auf Rang...?]])</f>
        <v>3</v>
      </c>
      <c r="AI332" s="6">
        <f>0-Table1[[#This Row],[Spalte16]]</f>
        <v>-3</v>
      </c>
      <c r="AJ332" s="1">
        <v>10</v>
      </c>
      <c r="AK332" s="6">
        <f>ABS(16-Table1[[#This Row],[Die U23 des FCSP landet in der Regionalliga Nord (18er Liga) auf Rang....?]])</f>
        <v>6</v>
      </c>
      <c r="AL332" s="6">
        <f>0-Table1[[#This Row],[Spalte17]]</f>
        <v>-6</v>
      </c>
      <c r="AM33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32"/>
    </row>
    <row r="333" spans="1:42" x14ac:dyDescent="0.25">
      <c r="A333">
        <v>331</v>
      </c>
      <c r="B333" t="s">
        <v>965</v>
      </c>
      <c r="C333" s="1">
        <v>12</v>
      </c>
      <c r="D333" s="6">
        <f>-18+Table1[[#This Row],[Auf welchem Platz landet der FC St. Pauli in der 1. Bundesliga 2025/26?]]</f>
        <v>-6</v>
      </c>
      <c r="E333" t="s">
        <v>14</v>
      </c>
      <c r="F333" s="5">
        <v>5</v>
      </c>
      <c r="G333" t="s">
        <v>54</v>
      </c>
      <c r="H333" t="s">
        <v>25</v>
      </c>
      <c r="I333" t="s">
        <v>16</v>
      </c>
      <c r="J333" t="s">
        <v>56</v>
      </c>
      <c r="K333">
        <f t="shared" si="60"/>
        <v>0</v>
      </c>
      <c r="L333">
        <f t="shared" si="61"/>
        <v>1</v>
      </c>
      <c r="M333">
        <f t="shared" si="62"/>
        <v>0</v>
      </c>
      <c r="N333">
        <f t="shared" si="63"/>
        <v>1</v>
      </c>
      <c r="O333" s="5">
        <f>SUM(Table1[[#This Row],[Spalte5]:[Spalte6]])*5</f>
        <v>10</v>
      </c>
      <c r="P333" t="s">
        <v>78</v>
      </c>
      <c r="Q333" t="s">
        <v>15</v>
      </c>
      <c r="R333" t="s">
        <v>34</v>
      </c>
      <c r="S333">
        <f t="shared" si="64"/>
        <v>0</v>
      </c>
      <c r="T333">
        <f t="shared" si="65"/>
        <v>1</v>
      </c>
      <c r="U333">
        <f t="shared" si="66"/>
        <v>0</v>
      </c>
      <c r="V333" s="5">
        <f>SUM(Table1[[#This Row],[Spalte94]:[Spalte92]])*5</f>
        <v>5</v>
      </c>
      <c r="W333" t="s">
        <v>34</v>
      </c>
      <c r="X333" s="5">
        <f t="shared" si="67"/>
        <v>0</v>
      </c>
      <c r="Y333" t="s">
        <v>18</v>
      </c>
      <c r="Z333" s="5">
        <f t="shared" si="68"/>
        <v>0</v>
      </c>
      <c r="AA333" t="s">
        <v>35</v>
      </c>
      <c r="AB333" s="5">
        <f t="shared" si="69"/>
        <v>0</v>
      </c>
      <c r="AC333" t="s">
        <v>27</v>
      </c>
      <c r="AD333" s="5">
        <f t="shared" si="70"/>
        <v>5</v>
      </c>
      <c r="AE333" t="s">
        <v>28</v>
      </c>
      <c r="AF333" s="5">
        <f t="shared" si="71"/>
        <v>0</v>
      </c>
      <c r="AG333" s="1">
        <v>9</v>
      </c>
      <c r="AH333" s="6">
        <f>ABS(8-Table1[[#This Row],[Die 1. Frauen des FCSP landet in der Regionalliga Nord (12er Liga) auf Rang...?]])</f>
        <v>1</v>
      </c>
      <c r="AI333" s="6">
        <f>0-Table1[[#This Row],[Spalte16]]</f>
        <v>-1</v>
      </c>
      <c r="AJ333" s="1">
        <v>15</v>
      </c>
      <c r="AK333" s="6">
        <f>ABS(16-Table1[[#This Row],[Die U23 des FCSP landet in der Regionalliga Nord (18er Liga) auf Rang....?]])</f>
        <v>1</v>
      </c>
      <c r="AL333" s="6">
        <f>0-Table1[[#This Row],[Spalte17]]</f>
        <v>-1</v>
      </c>
      <c r="AM33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33"/>
    </row>
    <row r="334" spans="1:42" x14ac:dyDescent="0.25">
      <c r="A334">
        <v>332</v>
      </c>
      <c r="B334" t="s">
        <v>89</v>
      </c>
      <c r="C334" s="1">
        <v>12</v>
      </c>
      <c r="D334" s="6">
        <f>-18+Table1[[#This Row],[Auf welchem Platz landet der FC St. Pauli in der 1. Bundesliga 2025/26?]]</f>
        <v>-6</v>
      </c>
      <c r="E334" t="s">
        <v>14</v>
      </c>
      <c r="F334" s="5">
        <v>5</v>
      </c>
      <c r="G334" t="s">
        <v>14</v>
      </c>
      <c r="H334" t="s">
        <v>56</v>
      </c>
      <c r="I334" t="s">
        <v>25</v>
      </c>
      <c r="J334" t="s">
        <v>54</v>
      </c>
      <c r="K334">
        <f t="shared" si="60"/>
        <v>1</v>
      </c>
      <c r="L334">
        <f t="shared" si="61"/>
        <v>1</v>
      </c>
      <c r="M334">
        <f t="shared" si="62"/>
        <v>0</v>
      </c>
      <c r="N334">
        <f t="shared" si="63"/>
        <v>0</v>
      </c>
      <c r="O334" s="5">
        <f>SUM(Table1[[#This Row],[Spalte5]:[Spalte6]])*5</f>
        <v>10</v>
      </c>
      <c r="P334" t="s">
        <v>34</v>
      </c>
      <c r="Q334" t="s">
        <v>23</v>
      </c>
      <c r="R334" t="s">
        <v>78</v>
      </c>
      <c r="S334">
        <f t="shared" si="64"/>
        <v>0</v>
      </c>
      <c r="T334">
        <f t="shared" si="65"/>
        <v>1</v>
      </c>
      <c r="U334">
        <f t="shared" si="66"/>
        <v>0</v>
      </c>
      <c r="V334" s="5">
        <f>SUM(Table1[[#This Row],[Spalte94]:[Spalte92]])*5</f>
        <v>5</v>
      </c>
      <c r="W334" t="s">
        <v>58</v>
      </c>
      <c r="X334" s="5">
        <f t="shared" si="67"/>
        <v>0</v>
      </c>
      <c r="Y334" t="s">
        <v>48</v>
      </c>
      <c r="Z334" s="5">
        <f t="shared" si="68"/>
        <v>0</v>
      </c>
      <c r="AA334" t="s">
        <v>19</v>
      </c>
      <c r="AB334" s="5">
        <f t="shared" si="69"/>
        <v>0</v>
      </c>
      <c r="AC334" t="s">
        <v>20</v>
      </c>
      <c r="AD334" s="5">
        <f t="shared" si="70"/>
        <v>0</v>
      </c>
      <c r="AE334" t="s">
        <v>28</v>
      </c>
      <c r="AF334" s="5">
        <f t="shared" si="71"/>
        <v>0</v>
      </c>
      <c r="AG334" s="1">
        <v>8</v>
      </c>
      <c r="AH334" s="6">
        <f>ABS(8-Table1[[#This Row],[Die 1. Frauen des FCSP landet in der Regionalliga Nord (12er Liga) auf Rang...?]])</f>
        <v>0</v>
      </c>
      <c r="AI334" s="6">
        <v>5</v>
      </c>
      <c r="AJ334" s="1">
        <v>14</v>
      </c>
      <c r="AK334" s="6">
        <f>ABS(16-Table1[[#This Row],[Die U23 des FCSP landet in der Regionalliga Nord (18er Liga) auf Rang....?]])</f>
        <v>2</v>
      </c>
      <c r="AL334" s="6">
        <f>0-Table1[[#This Row],[Spalte17]]</f>
        <v>-2</v>
      </c>
      <c r="AM33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34"/>
    </row>
    <row r="335" spans="1:42" x14ac:dyDescent="0.25">
      <c r="A335">
        <v>333</v>
      </c>
      <c r="B335" t="s">
        <v>126</v>
      </c>
      <c r="C335" s="1">
        <v>13</v>
      </c>
      <c r="D335" s="6">
        <f>-18+Table1[[#This Row],[Auf welchem Platz landet der FC St. Pauli in der 1. Bundesliga 2025/26?]]</f>
        <v>-5</v>
      </c>
      <c r="E335" t="s">
        <v>14</v>
      </c>
      <c r="F335" s="5">
        <v>5</v>
      </c>
      <c r="G335" t="s">
        <v>14</v>
      </c>
      <c r="H335" t="s">
        <v>25</v>
      </c>
      <c r="I335" t="s">
        <v>56</v>
      </c>
      <c r="J335" t="s">
        <v>54</v>
      </c>
      <c r="K335">
        <f t="shared" si="60"/>
        <v>1</v>
      </c>
      <c r="L335">
        <f t="shared" si="61"/>
        <v>1</v>
      </c>
      <c r="M335">
        <f t="shared" si="62"/>
        <v>0</v>
      </c>
      <c r="N335">
        <f t="shared" si="63"/>
        <v>0</v>
      </c>
      <c r="O335" s="5">
        <f>SUM(Table1[[#This Row],[Spalte5]:[Spalte6]])*5</f>
        <v>10</v>
      </c>
      <c r="P335" t="s">
        <v>78</v>
      </c>
      <c r="Q335" t="s">
        <v>34</v>
      </c>
      <c r="R335" t="s">
        <v>15</v>
      </c>
      <c r="S335">
        <f t="shared" si="64"/>
        <v>0</v>
      </c>
      <c r="T335">
        <f t="shared" si="65"/>
        <v>1</v>
      </c>
      <c r="U335">
        <f t="shared" si="66"/>
        <v>0</v>
      </c>
      <c r="V335" s="5">
        <f>SUM(Table1[[#This Row],[Spalte94]:[Spalte92]])*5</f>
        <v>5</v>
      </c>
      <c r="W335" t="s">
        <v>41</v>
      </c>
      <c r="X335" s="5">
        <f t="shared" si="67"/>
        <v>0</v>
      </c>
      <c r="Y335" t="s">
        <v>46</v>
      </c>
      <c r="Z335" s="5">
        <f t="shared" si="68"/>
        <v>0</v>
      </c>
      <c r="AA335" t="s">
        <v>19</v>
      </c>
      <c r="AB335" s="5">
        <f t="shared" si="69"/>
        <v>0</v>
      </c>
      <c r="AC335" t="s">
        <v>27</v>
      </c>
      <c r="AD335" s="5">
        <f t="shared" si="70"/>
        <v>5</v>
      </c>
      <c r="AE335" t="s">
        <v>32</v>
      </c>
      <c r="AF335" s="5">
        <f t="shared" si="71"/>
        <v>0</v>
      </c>
      <c r="AG335" s="1">
        <v>6</v>
      </c>
      <c r="AH335" s="6">
        <f>ABS(8-Table1[[#This Row],[Die 1. Frauen des FCSP landet in der Regionalliga Nord (12er Liga) auf Rang...?]])</f>
        <v>2</v>
      </c>
      <c r="AI335" s="6">
        <f>0-Table1[[#This Row],[Spalte16]]</f>
        <v>-2</v>
      </c>
      <c r="AJ335" s="1">
        <v>15</v>
      </c>
      <c r="AK335" s="6">
        <f>ABS(16-Table1[[#This Row],[Die U23 des FCSP landet in der Regionalliga Nord (18er Liga) auf Rang....?]])</f>
        <v>1</v>
      </c>
      <c r="AL335" s="6">
        <f>0-Table1[[#This Row],[Spalte17]]</f>
        <v>-1</v>
      </c>
      <c r="AM33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35"/>
    </row>
    <row r="336" spans="1:42" x14ac:dyDescent="0.25">
      <c r="A336">
        <v>334</v>
      </c>
      <c r="B336" t="s">
        <v>712</v>
      </c>
      <c r="C336" s="1">
        <v>12</v>
      </c>
      <c r="D336" s="6">
        <f>-18+Table1[[#This Row],[Auf welchem Platz landet der FC St. Pauli in der 1. Bundesliga 2025/26?]]</f>
        <v>-6</v>
      </c>
      <c r="E336" t="s">
        <v>14</v>
      </c>
      <c r="F336" s="5">
        <v>5</v>
      </c>
      <c r="G336" t="s">
        <v>14</v>
      </c>
      <c r="H336" t="s">
        <v>56</v>
      </c>
      <c r="I336" t="s">
        <v>54</v>
      </c>
      <c r="J336" t="s">
        <v>25</v>
      </c>
      <c r="K336">
        <f t="shared" si="60"/>
        <v>1</v>
      </c>
      <c r="L336">
        <f t="shared" si="61"/>
        <v>1</v>
      </c>
      <c r="M336">
        <f t="shared" si="62"/>
        <v>0</v>
      </c>
      <c r="N336">
        <f t="shared" si="63"/>
        <v>0</v>
      </c>
      <c r="O336" s="5">
        <f>SUM(Table1[[#This Row],[Spalte5]:[Spalte6]])*5</f>
        <v>10</v>
      </c>
      <c r="P336" t="s">
        <v>34</v>
      </c>
      <c r="Q336" t="s">
        <v>78</v>
      </c>
      <c r="R336" t="s">
        <v>24</v>
      </c>
      <c r="S336">
        <f t="shared" si="64"/>
        <v>0</v>
      </c>
      <c r="T336">
        <f t="shared" si="65"/>
        <v>1</v>
      </c>
      <c r="U336">
        <f t="shared" si="66"/>
        <v>0</v>
      </c>
      <c r="V336" s="5">
        <f>SUM(Table1[[#This Row],[Spalte94]:[Spalte92]])*5</f>
        <v>5</v>
      </c>
      <c r="W336" t="s">
        <v>34</v>
      </c>
      <c r="X336" s="5">
        <f t="shared" si="67"/>
        <v>0</v>
      </c>
      <c r="Y336" t="s">
        <v>48</v>
      </c>
      <c r="Z336" s="5">
        <f t="shared" si="68"/>
        <v>0</v>
      </c>
      <c r="AA336" t="s">
        <v>19</v>
      </c>
      <c r="AB336" s="5">
        <f t="shared" si="69"/>
        <v>0</v>
      </c>
      <c r="AC336" t="s">
        <v>20</v>
      </c>
      <c r="AD336" s="5">
        <f t="shared" si="70"/>
        <v>0</v>
      </c>
      <c r="AE336" t="s">
        <v>21</v>
      </c>
      <c r="AF336" s="5">
        <f t="shared" si="71"/>
        <v>0</v>
      </c>
      <c r="AG336" s="1">
        <v>8</v>
      </c>
      <c r="AH336" s="6">
        <f>ABS(8-Table1[[#This Row],[Die 1. Frauen des FCSP landet in der Regionalliga Nord (12er Liga) auf Rang...?]])</f>
        <v>0</v>
      </c>
      <c r="AI336" s="6">
        <v>5</v>
      </c>
      <c r="AJ336" s="1">
        <v>14</v>
      </c>
      <c r="AK336" s="6">
        <f>ABS(16-Table1[[#This Row],[Die U23 des FCSP landet in der Regionalliga Nord (18er Liga) auf Rang....?]])</f>
        <v>2</v>
      </c>
      <c r="AL336" s="6">
        <f>0-Table1[[#This Row],[Spalte17]]</f>
        <v>-2</v>
      </c>
      <c r="AM33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17</v>
      </c>
      <c r="AP336"/>
    </row>
    <row r="337" spans="1:42" x14ac:dyDescent="0.25">
      <c r="A337">
        <v>335</v>
      </c>
      <c r="B337" t="s">
        <v>402</v>
      </c>
      <c r="C337" s="1">
        <v>12</v>
      </c>
      <c r="D337" s="6">
        <f>-18+Table1[[#This Row],[Auf welchem Platz landet der FC St. Pauli in der 1. Bundesliga 2025/26?]]</f>
        <v>-6</v>
      </c>
      <c r="E337" t="s">
        <v>14</v>
      </c>
      <c r="F337" s="5">
        <v>5</v>
      </c>
      <c r="G337" t="s">
        <v>14</v>
      </c>
      <c r="H337" t="s">
        <v>25</v>
      </c>
      <c r="I337" t="s">
        <v>54</v>
      </c>
      <c r="J337" t="s">
        <v>17</v>
      </c>
      <c r="K337">
        <f t="shared" si="60"/>
        <v>1</v>
      </c>
      <c r="L337">
        <f t="shared" si="61"/>
        <v>1</v>
      </c>
      <c r="M337">
        <f t="shared" si="62"/>
        <v>1</v>
      </c>
      <c r="N337">
        <f t="shared" si="63"/>
        <v>0</v>
      </c>
      <c r="O337" s="5">
        <f>SUM(Table1[[#This Row],[Spalte5]:[Spalte6]])*5</f>
        <v>15</v>
      </c>
      <c r="P337" t="s">
        <v>78</v>
      </c>
      <c r="Q337" t="s">
        <v>34</v>
      </c>
      <c r="R337" t="s">
        <v>23</v>
      </c>
      <c r="S337">
        <f t="shared" si="64"/>
        <v>0</v>
      </c>
      <c r="T337">
        <f t="shared" si="65"/>
        <v>1</v>
      </c>
      <c r="U337">
        <f t="shared" si="66"/>
        <v>0</v>
      </c>
      <c r="V337" s="5">
        <f>SUM(Table1[[#This Row],[Spalte94]:[Spalte92]])*5</f>
        <v>5</v>
      </c>
      <c r="W337" t="s">
        <v>23</v>
      </c>
      <c r="X337" s="5">
        <f t="shared" si="67"/>
        <v>0</v>
      </c>
      <c r="Y337" t="s">
        <v>46</v>
      </c>
      <c r="Z337" s="5">
        <f t="shared" si="68"/>
        <v>0</v>
      </c>
      <c r="AA337" t="s">
        <v>19</v>
      </c>
      <c r="AB337" s="5">
        <f t="shared" si="69"/>
        <v>0</v>
      </c>
      <c r="AC337" t="s">
        <v>20</v>
      </c>
      <c r="AD337" s="5">
        <f t="shared" si="70"/>
        <v>0</v>
      </c>
      <c r="AE337" t="s">
        <v>28</v>
      </c>
      <c r="AF337" s="5">
        <f t="shared" si="71"/>
        <v>0</v>
      </c>
      <c r="AG337" s="1">
        <v>7</v>
      </c>
      <c r="AH337" s="6">
        <f>ABS(8-Table1[[#This Row],[Die 1. Frauen des FCSP landet in der Regionalliga Nord (12er Liga) auf Rang...?]])</f>
        <v>1</v>
      </c>
      <c r="AI337" s="6">
        <f>0-Table1[[#This Row],[Spalte16]]</f>
        <v>-1</v>
      </c>
      <c r="AJ337" s="1">
        <v>14</v>
      </c>
      <c r="AK337" s="6">
        <f>ABS(16-Table1[[#This Row],[Die U23 des FCSP landet in der Regionalliga Nord (18er Liga) auf Rang....?]])</f>
        <v>2</v>
      </c>
      <c r="AL337" s="6">
        <f>0-Table1[[#This Row],[Spalte17]]</f>
        <v>-2</v>
      </c>
      <c r="AM33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37"/>
    </row>
    <row r="338" spans="1:42" x14ac:dyDescent="0.25">
      <c r="A338">
        <v>336</v>
      </c>
      <c r="B338" t="s">
        <v>138</v>
      </c>
      <c r="C338" s="1">
        <v>14</v>
      </c>
      <c r="D338" s="6">
        <f>-18+Table1[[#This Row],[Auf welchem Platz landet der FC St. Pauli in der 1. Bundesliga 2025/26?]]</f>
        <v>-4</v>
      </c>
      <c r="E338" t="s">
        <v>14</v>
      </c>
      <c r="F338" s="5">
        <v>5</v>
      </c>
      <c r="G338" t="s">
        <v>14</v>
      </c>
      <c r="H338" t="s">
        <v>56</v>
      </c>
      <c r="I338" t="s">
        <v>25</v>
      </c>
      <c r="J338" t="s">
        <v>17</v>
      </c>
      <c r="K338">
        <f t="shared" si="60"/>
        <v>1</v>
      </c>
      <c r="L338">
        <f t="shared" si="61"/>
        <v>1</v>
      </c>
      <c r="M338">
        <f t="shared" si="62"/>
        <v>1</v>
      </c>
      <c r="N338">
        <f t="shared" si="63"/>
        <v>0</v>
      </c>
      <c r="O338" s="5">
        <f>SUM(Table1[[#This Row],[Spalte5]:[Spalte6]])*5</f>
        <v>15</v>
      </c>
      <c r="P338" t="s">
        <v>23</v>
      </c>
      <c r="Q338" t="s">
        <v>78</v>
      </c>
      <c r="R338" t="s">
        <v>34</v>
      </c>
      <c r="S338">
        <f t="shared" si="64"/>
        <v>0</v>
      </c>
      <c r="T338">
        <f t="shared" si="65"/>
        <v>1</v>
      </c>
      <c r="U338">
        <f t="shared" si="66"/>
        <v>0</v>
      </c>
      <c r="V338" s="5">
        <f>SUM(Table1[[#This Row],[Spalte94]:[Spalte92]])*5</f>
        <v>5</v>
      </c>
      <c r="W338" t="s">
        <v>23</v>
      </c>
      <c r="X338" s="5">
        <f t="shared" si="67"/>
        <v>0</v>
      </c>
      <c r="Y338" t="s">
        <v>18</v>
      </c>
      <c r="Z338" s="5">
        <f t="shared" si="68"/>
        <v>0</v>
      </c>
      <c r="AA338" t="s">
        <v>139</v>
      </c>
      <c r="AB338" s="5">
        <f t="shared" si="69"/>
        <v>0</v>
      </c>
      <c r="AC338" t="s">
        <v>27</v>
      </c>
      <c r="AD338" s="5">
        <f t="shared" si="70"/>
        <v>5</v>
      </c>
      <c r="AE338" t="s">
        <v>28</v>
      </c>
      <c r="AF338" s="5">
        <f t="shared" si="71"/>
        <v>0</v>
      </c>
      <c r="AG338" s="1">
        <v>4</v>
      </c>
      <c r="AH338" s="6">
        <f>ABS(8-Table1[[#This Row],[Die 1. Frauen des FCSP landet in der Regionalliga Nord (12er Liga) auf Rang...?]])</f>
        <v>4</v>
      </c>
      <c r="AI338" s="6">
        <f>0-Table1[[#This Row],[Spalte16]]</f>
        <v>-4</v>
      </c>
      <c r="AJ338" s="1">
        <v>10</v>
      </c>
      <c r="AK338" s="6">
        <f>ABS(16-Table1[[#This Row],[Die U23 des FCSP landet in der Regionalliga Nord (18er Liga) auf Rang....?]])</f>
        <v>6</v>
      </c>
      <c r="AL338" s="6">
        <f>0-Table1[[#This Row],[Spalte17]]</f>
        <v>-6</v>
      </c>
      <c r="AM33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38"/>
    </row>
    <row r="339" spans="1:42" x14ac:dyDescent="0.25">
      <c r="A339">
        <v>337</v>
      </c>
      <c r="B339" t="s">
        <v>232</v>
      </c>
      <c r="C339" s="1">
        <v>13</v>
      </c>
      <c r="D339" s="6">
        <f>-18+Table1[[#This Row],[Auf welchem Platz landet der FC St. Pauli in der 1. Bundesliga 2025/26?]]</f>
        <v>-5</v>
      </c>
      <c r="E339" t="s">
        <v>14</v>
      </c>
      <c r="F339" s="5">
        <v>5</v>
      </c>
      <c r="G339" t="s">
        <v>14</v>
      </c>
      <c r="H339" t="s">
        <v>54</v>
      </c>
      <c r="I339" t="s">
        <v>25</v>
      </c>
      <c r="J339" t="s">
        <v>56</v>
      </c>
      <c r="K339">
        <f t="shared" si="60"/>
        <v>1</v>
      </c>
      <c r="L339">
        <f t="shared" si="61"/>
        <v>1</v>
      </c>
      <c r="M339">
        <f t="shared" si="62"/>
        <v>0</v>
      </c>
      <c r="N339">
        <f t="shared" si="63"/>
        <v>0</v>
      </c>
      <c r="O339" s="5">
        <f>SUM(Table1[[#This Row],[Spalte5]:[Spalte6]])*5</f>
        <v>10</v>
      </c>
      <c r="P339" t="s">
        <v>34</v>
      </c>
      <c r="Q339" t="s">
        <v>78</v>
      </c>
      <c r="R339" t="s">
        <v>15</v>
      </c>
      <c r="S339">
        <f t="shared" si="64"/>
        <v>0</v>
      </c>
      <c r="T339">
        <f t="shared" si="65"/>
        <v>1</v>
      </c>
      <c r="U339">
        <f t="shared" si="66"/>
        <v>0</v>
      </c>
      <c r="V339" s="5">
        <f>SUM(Table1[[#This Row],[Spalte94]:[Spalte92]])*5</f>
        <v>5</v>
      </c>
      <c r="W339" t="s">
        <v>34</v>
      </c>
      <c r="X339" s="5">
        <f t="shared" si="67"/>
        <v>0</v>
      </c>
      <c r="Y339" t="s">
        <v>48</v>
      </c>
      <c r="Z339" s="5">
        <f t="shared" si="68"/>
        <v>0</v>
      </c>
      <c r="AA339" t="s">
        <v>35</v>
      </c>
      <c r="AB339" s="5">
        <f t="shared" si="69"/>
        <v>0</v>
      </c>
      <c r="AC339" t="s">
        <v>27</v>
      </c>
      <c r="AD339" s="5">
        <f t="shared" si="70"/>
        <v>5</v>
      </c>
      <c r="AE339" t="s">
        <v>32</v>
      </c>
      <c r="AF339" s="5">
        <f t="shared" si="71"/>
        <v>0</v>
      </c>
      <c r="AG339" s="1">
        <v>10</v>
      </c>
      <c r="AH339" s="6">
        <f>ABS(8-Table1[[#This Row],[Die 1. Frauen des FCSP landet in der Regionalliga Nord (12er Liga) auf Rang...?]])</f>
        <v>2</v>
      </c>
      <c r="AI339" s="6">
        <f>0-Table1[[#This Row],[Spalte16]]</f>
        <v>-2</v>
      </c>
      <c r="AJ339" s="1">
        <v>14</v>
      </c>
      <c r="AK339" s="6">
        <f>ABS(16-Table1[[#This Row],[Die U23 des FCSP landet in der Regionalliga Nord (18er Liga) auf Rang....?]])</f>
        <v>2</v>
      </c>
      <c r="AL339" s="6">
        <f>0-Table1[[#This Row],[Spalte17]]</f>
        <v>-2</v>
      </c>
      <c r="AM33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39"/>
    </row>
    <row r="340" spans="1:42" x14ac:dyDescent="0.25">
      <c r="A340">
        <v>338</v>
      </c>
      <c r="B340" t="s">
        <v>352</v>
      </c>
      <c r="C340" s="1">
        <v>14</v>
      </c>
      <c r="D340" s="6">
        <f>-18+Table1[[#This Row],[Auf welchem Platz landet der FC St. Pauli in der 1. Bundesliga 2025/26?]]</f>
        <v>-4</v>
      </c>
      <c r="E340" t="s">
        <v>14</v>
      </c>
      <c r="F340" s="5">
        <v>5</v>
      </c>
      <c r="G340" t="s">
        <v>14</v>
      </c>
      <c r="H340" t="s">
        <v>54</v>
      </c>
      <c r="I340" t="s">
        <v>16</v>
      </c>
      <c r="J340" t="s">
        <v>56</v>
      </c>
      <c r="K340">
        <f t="shared" si="60"/>
        <v>1</v>
      </c>
      <c r="L340">
        <f t="shared" si="61"/>
        <v>0</v>
      </c>
      <c r="M340">
        <f t="shared" si="62"/>
        <v>0</v>
      </c>
      <c r="N340">
        <f t="shared" si="63"/>
        <v>1</v>
      </c>
      <c r="O340" s="5">
        <f>SUM(Table1[[#This Row],[Spalte5]:[Spalte6]])*5</f>
        <v>10</v>
      </c>
      <c r="P340" t="s">
        <v>34</v>
      </c>
      <c r="Q340" t="s">
        <v>78</v>
      </c>
      <c r="R340" t="s">
        <v>15</v>
      </c>
      <c r="S340">
        <f t="shared" si="64"/>
        <v>0</v>
      </c>
      <c r="T340">
        <f t="shared" si="65"/>
        <v>1</v>
      </c>
      <c r="U340">
        <f t="shared" si="66"/>
        <v>0</v>
      </c>
      <c r="V340" s="5">
        <f>SUM(Table1[[#This Row],[Spalte94]:[Spalte92]])*5</f>
        <v>5</v>
      </c>
      <c r="W340" t="s">
        <v>24</v>
      </c>
      <c r="X340" s="5">
        <f t="shared" si="67"/>
        <v>0</v>
      </c>
      <c r="Y340" t="s">
        <v>46</v>
      </c>
      <c r="Z340" s="5">
        <f t="shared" si="68"/>
        <v>0</v>
      </c>
      <c r="AA340" t="s">
        <v>19</v>
      </c>
      <c r="AB340" s="5">
        <f t="shared" si="69"/>
        <v>0</v>
      </c>
      <c r="AC340" t="s">
        <v>27</v>
      </c>
      <c r="AD340" s="5">
        <f t="shared" si="70"/>
        <v>5</v>
      </c>
      <c r="AE340" t="s">
        <v>32</v>
      </c>
      <c r="AF340" s="5">
        <f t="shared" si="71"/>
        <v>0</v>
      </c>
      <c r="AG340" s="1">
        <v>11</v>
      </c>
      <c r="AH340" s="6">
        <f>ABS(8-Table1[[#This Row],[Die 1. Frauen des FCSP landet in der Regionalliga Nord (12er Liga) auf Rang...?]])</f>
        <v>3</v>
      </c>
      <c r="AI340" s="6">
        <f>0-Table1[[#This Row],[Spalte16]]</f>
        <v>-3</v>
      </c>
      <c r="AJ340" s="1">
        <v>18</v>
      </c>
      <c r="AK340" s="6">
        <f>ABS(16-Table1[[#This Row],[Die U23 des FCSP landet in der Regionalliga Nord (18er Liga) auf Rang....?]])</f>
        <v>2</v>
      </c>
      <c r="AL340" s="6">
        <f>0-Table1[[#This Row],[Spalte17]]</f>
        <v>-2</v>
      </c>
      <c r="AM34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40"/>
    </row>
    <row r="341" spans="1:42" x14ac:dyDescent="0.25">
      <c r="A341">
        <v>339</v>
      </c>
      <c r="B341" t="s">
        <v>732</v>
      </c>
      <c r="C341" s="1">
        <v>13</v>
      </c>
      <c r="D341" s="6">
        <f>-18+Table1[[#This Row],[Auf welchem Platz landet der FC St. Pauli in der 1. Bundesliga 2025/26?]]</f>
        <v>-5</v>
      </c>
      <c r="E341" t="s">
        <v>14</v>
      </c>
      <c r="F341" s="5">
        <v>5</v>
      </c>
      <c r="G341" t="s">
        <v>14</v>
      </c>
      <c r="H341" t="s">
        <v>56</v>
      </c>
      <c r="I341" t="s">
        <v>25</v>
      </c>
      <c r="J341" t="s">
        <v>16</v>
      </c>
      <c r="K341">
        <f t="shared" si="60"/>
        <v>1</v>
      </c>
      <c r="L341">
        <f t="shared" si="61"/>
        <v>1</v>
      </c>
      <c r="M341">
        <f t="shared" si="62"/>
        <v>0</v>
      </c>
      <c r="N341">
        <f t="shared" si="63"/>
        <v>1</v>
      </c>
      <c r="O341" s="5">
        <f>SUM(Table1[[#This Row],[Spalte5]:[Spalte6]])*5</f>
        <v>15</v>
      </c>
      <c r="P341" t="s">
        <v>24</v>
      </c>
      <c r="Q341" t="s">
        <v>78</v>
      </c>
      <c r="R341" t="s">
        <v>34</v>
      </c>
      <c r="S341">
        <f t="shared" si="64"/>
        <v>0</v>
      </c>
      <c r="T341">
        <f t="shared" si="65"/>
        <v>1</v>
      </c>
      <c r="U341">
        <f t="shared" si="66"/>
        <v>0</v>
      </c>
      <c r="V341" s="5">
        <f>SUM(Table1[[#This Row],[Spalte94]:[Spalte92]])*5</f>
        <v>5</v>
      </c>
      <c r="W341" t="s">
        <v>34</v>
      </c>
      <c r="X341" s="5">
        <f t="shared" si="67"/>
        <v>0</v>
      </c>
      <c r="Y341" t="s">
        <v>18</v>
      </c>
      <c r="Z341" s="5">
        <f t="shared" si="68"/>
        <v>0</v>
      </c>
      <c r="AA341" t="s">
        <v>19</v>
      </c>
      <c r="AB341" s="5">
        <f t="shared" si="69"/>
        <v>0</v>
      </c>
      <c r="AC341" t="s">
        <v>20</v>
      </c>
      <c r="AD341" s="5">
        <f t="shared" si="70"/>
        <v>0</v>
      </c>
      <c r="AE341" t="s">
        <v>32</v>
      </c>
      <c r="AF341" s="5">
        <f t="shared" si="71"/>
        <v>0</v>
      </c>
      <c r="AG341" s="1">
        <v>7</v>
      </c>
      <c r="AH341" s="6">
        <f>ABS(8-Table1[[#This Row],[Die 1. Frauen des FCSP landet in der Regionalliga Nord (12er Liga) auf Rang...?]])</f>
        <v>1</v>
      </c>
      <c r="AI341" s="6">
        <f>0-Table1[[#This Row],[Spalte16]]</f>
        <v>-1</v>
      </c>
      <c r="AJ341" s="1">
        <v>13</v>
      </c>
      <c r="AK341" s="6">
        <f>ABS(16-Table1[[#This Row],[Die U23 des FCSP landet in der Regionalliga Nord (18er Liga) auf Rang....?]])</f>
        <v>3</v>
      </c>
      <c r="AL341" s="6">
        <f>0-Table1[[#This Row],[Spalte17]]</f>
        <v>-3</v>
      </c>
      <c r="AM34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41"/>
    </row>
    <row r="342" spans="1:42" x14ac:dyDescent="0.25">
      <c r="A342">
        <v>340</v>
      </c>
      <c r="B342" t="s">
        <v>831</v>
      </c>
      <c r="C342" s="1">
        <v>14</v>
      </c>
      <c r="D342" s="6">
        <f>-18+Table1[[#This Row],[Auf welchem Platz landet der FC St. Pauli in der 1. Bundesliga 2025/26?]]</f>
        <v>-4</v>
      </c>
      <c r="E342" t="s">
        <v>14</v>
      </c>
      <c r="F342" s="5">
        <v>5</v>
      </c>
      <c r="G342" t="s">
        <v>14</v>
      </c>
      <c r="H342" t="s">
        <v>56</v>
      </c>
      <c r="I342" t="s">
        <v>25</v>
      </c>
      <c r="J342" t="s">
        <v>16</v>
      </c>
      <c r="K342">
        <f t="shared" si="60"/>
        <v>1</v>
      </c>
      <c r="L342">
        <f t="shared" si="61"/>
        <v>1</v>
      </c>
      <c r="M342">
        <f t="shared" si="62"/>
        <v>0</v>
      </c>
      <c r="N342">
        <f t="shared" si="63"/>
        <v>1</v>
      </c>
      <c r="O342" s="5">
        <f>SUM(Table1[[#This Row],[Spalte5]:[Spalte6]])*5</f>
        <v>15</v>
      </c>
      <c r="P342" t="s">
        <v>78</v>
      </c>
      <c r="Q342" t="s">
        <v>34</v>
      </c>
      <c r="R342" t="s">
        <v>41</v>
      </c>
      <c r="S342">
        <f t="shared" si="64"/>
        <v>0</v>
      </c>
      <c r="T342">
        <f t="shared" si="65"/>
        <v>1</v>
      </c>
      <c r="U342">
        <f t="shared" si="66"/>
        <v>0</v>
      </c>
      <c r="V342" s="5">
        <f>SUM(Table1[[#This Row],[Spalte94]:[Spalte92]])*5</f>
        <v>5</v>
      </c>
      <c r="W342" t="s">
        <v>34</v>
      </c>
      <c r="X342" s="5">
        <f t="shared" si="67"/>
        <v>0</v>
      </c>
      <c r="Y342" t="s">
        <v>44</v>
      </c>
      <c r="Z342" s="5">
        <f t="shared" si="68"/>
        <v>5</v>
      </c>
      <c r="AA342" t="s">
        <v>35</v>
      </c>
      <c r="AB342" s="5">
        <f t="shared" si="69"/>
        <v>0</v>
      </c>
      <c r="AC342" t="s">
        <v>27</v>
      </c>
      <c r="AD342" s="5">
        <f t="shared" si="70"/>
        <v>5</v>
      </c>
      <c r="AE342" t="s">
        <v>28</v>
      </c>
      <c r="AF342" s="5">
        <f t="shared" si="71"/>
        <v>0</v>
      </c>
      <c r="AG342" s="1">
        <v>3</v>
      </c>
      <c r="AH342" s="6">
        <f>ABS(8-Table1[[#This Row],[Die 1. Frauen des FCSP landet in der Regionalliga Nord (12er Liga) auf Rang...?]])</f>
        <v>5</v>
      </c>
      <c r="AI342" s="6">
        <f>0-Table1[[#This Row],[Spalte16]]</f>
        <v>-5</v>
      </c>
      <c r="AJ342" s="1">
        <v>6</v>
      </c>
      <c r="AK342" s="6">
        <f>ABS(16-Table1[[#This Row],[Die U23 des FCSP landet in der Regionalliga Nord (18er Liga) auf Rang....?]])</f>
        <v>10</v>
      </c>
      <c r="AL342" s="6">
        <f>0-Table1[[#This Row],[Spalte17]]</f>
        <v>-10</v>
      </c>
      <c r="AM34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42"/>
    </row>
    <row r="343" spans="1:42" x14ac:dyDescent="0.25">
      <c r="A343">
        <v>341</v>
      </c>
      <c r="B343" t="s">
        <v>87</v>
      </c>
      <c r="C343" s="1">
        <v>13</v>
      </c>
      <c r="D343" s="6">
        <f>-18+Table1[[#This Row],[Auf welchem Platz landet der FC St. Pauli in der 1. Bundesliga 2025/26?]]</f>
        <v>-5</v>
      </c>
      <c r="E343" t="s">
        <v>14</v>
      </c>
      <c r="F343" s="5">
        <v>5</v>
      </c>
      <c r="G343" t="s">
        <v>14</v>
      </c>
      <c r="H343" t="s">
        <v>25</v>
      </c>
      <c r="I343" t="s">
        <v>17</v>
      </c>
      <c r="J343" t="s">
        <v>54</v>
      </c>
      <c r="K343">
        <f t="shared" si="60"/>
        <v>1</v>
      </c>
      <c r="L343">
        <f t="shared" si="61"/>
        <v>1</v>
      </c>
      <c r="M343">
        <f t="shared" si="62"/>
        <v>1</v>
      </c>
      <c r="N343">
        <f t="shared" si="63"/>
        <v>0</v>
      </c>
      <c r="O343" s="5">
        <f>SUM(Table1[[#This Row],[Spalte5]:[Spalte6]])*5</f>
        <v>15</v>
      </c>
      <c r="P343" t="s">
        <v>34</v>
      </c>
      <c r="Q343" t="s">
        <v>78</v>
      </c>
      <c r="R343" t="s">
        <v>23</v>
      </c>
      <c r="S343">
        <f t="shared" si="64"/>
        <v>0</v>
      </c>
      <c r="T343">
        <f t="shared" si="65"/>
        <v>1</v>
      </c>
      <c r="U343">
        <f t="shared" si="66"/>
        <v>0</v>
      </c>
      <c r="V343" s="5">
        <f>SUM(Table1[[#This Row],[Spalte94]:[Spalte92]])*5</f>
        <v>5</v>
      </c>
      <c r="W343" t="s">
        <v>50</v>
      </c>
      <c r="X343" s="5">
        <f t="shared" si="67"/>
        <v>0</v>
      </c>
      <c r="Y343" t="s">
        <v>18</v>
      </c>
      <c r="Z343" s="5">
        <f t="shared" si="68"/>
        <v>0</v>
      </c>
      <c r="AA343" t="s">
        <v>35</v>
      </c>
      <c r="AB343" s="5">
        <f t="shared" si="69"/>
        <v>0</v>
      </c>
      <c r="AC343" t="s">
        <v>27</v>
      </c>
      <c r="AD343" s="5">
        <f t="shared" si="70"/>
        <v>5</v>
      </c>
      <c r="AE343" t="s">
        <v>37</v>
      </c>
      <c r="AF343" s="5">
        <f t="shared" si="71"/>
        <v>0</v>
      </c>
      <c r="AG343" s="1">
        <v>5</v>
      </c>
      <c r="AH343" s="6">
        <f>ABS(8-Table1[[#This Row],[Die 1. Frauen des FCSP landet in der Regionalliga Nord (12er Liga) auf Rang...?]])</f>
        <v>3</v>
      </c>
      <c r="AI343" s="6">
        <f>0-Table1[[#This Row],[Spalte16]]</f>
        <v>-3</v>
      </c>
      <c r="AJ343" s="1">
        <v>10</v>
      </c>
      <c r="AK343" s="6">
        <f>ABS(16-Table1[[#This Row],[Die U23 des FCSP landet in der Regionalliga Nord (18er Liga) auf Rang....?]])</f>
        <v>6</v>
      </c>
      <c r="AL343" s="6">
        <f>0-Table1[[#This Row],[Spalte17]]</f>
        <v>-6</v>
      </c>
      <c r="AM34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43"/>
    </row>
    <row r="344" spans="1:42" x14ac:dyDescent="0.25">
      <c r="A344">
        <v>342</v>
      </c>
      <c r="B344" t="s">
        <v>916</v>
      </c>
      <c r="C344" s="1">
        <v>13</v>
      </c>
      <c r="D344" s="6">
        <f>-18+Table1[[#This Row],[Auf welchem Platz landet der FC St. Pauli in der 1. Bundesliga 2025/26?]]</f>
        <v>-5</v>
      </c>
      <c r="E344" t="s">
        <v>56</v>
      </c>
      <c r="F344" s="5"/>
      <c r="G344" t="s">
        <v>14</v>
      </c>
      <c r="H344" t="s">
        <v>56</v>
      </c>
      <c r="I344" t="s">
        <v>25</v>
      </c>
      <c r="J344" t="s">
        <v>54</v>
      </c>
      <c r="K344">
        <f t="shared" si="60"/>
        <v>1</v>
      </c>
      <c r="L344">
        <f t="shared" si="61"/>
        <v>1</v>
      </c>
      <c r="M344">
        <f t="shared" si="62"/>
        <v>0</v>
      </c>
      <c r="N344">
        <f t="shared" si="63"/>
        <v>0</v>
      </c>
      <c r="O344" s="5">
        <f>SUM(Table1[[#This Row],[Spalte5]:[Spalte6]])*5</f>
        <v>10</v>
      </c>
      <c r="P344" t="s">
        <v>34</v>
      </c>
      <c r="Q344" t="s">
        <v>78</v>
      </c>
      <c r="R344" t="s">
        <v>23</v>
      </c>
      <c r="S344">
        <f t="shared" si="64"/>
        <v>0</v>
      </c>
      <c r="T344">
        <f t="shared" si="65"/>
        <v>1</v>
      </c>
      <c r="U344">
        <f t="shared" si="66"/>
        <v>0</v>
      </c>
      <c r="V344" s="5">
        <f>SUM(Table1[[#This Row],[Spalte94]:[Spalte92]])*5</f>
        <v>5</v>
      </c>
      <c r="W344" t="s">
        <v>50</v>
      </c>
      <c r="X344" s="5">
        <f t="shared" si="67"/>
        <v>0</v>
      </c>
      <c r="Y344" t="s">
        <v>44</v>
      </c>
      <c r="Z344" s="5">
        <f t="shared" si="68"/>
        <v>5</v>
      </c>
      <c r="AA344" t="s">
        <v>19</v>
      </c>
      <c r="AB344" s="5">
        <f t="shared" si="69"/>
        <v>0</v>
      </c>
      <c r="AC344" t="s">
        <v>20</v>
      </c>
      <c r="AD344" s="5">
        <f t="shared" si="70"/>
        <v>0</v>
      </c>
      <c r="AE344" t="s">
        <v>37</v>
      </c>
      <c r="AF344" s="5">
        <f t="shared" si="71"/>
        <v>0</v>
      </c>
      <c r="AG344" s="1">
        <v>8</v>
      </c>
      <c r="AH344" s="6">
        <f>ABS(8-Table1[[#This Row],[Die 1. Frauen des FCSP landet in der Regionalliga Nord (12er Liga) auf Rang...?]])</f>
        <v>0</v>
      </c>
      <c r="AI344" s="6">
        <v>5</v>
      </c>
      <c r="AJ344" s="1">
        <v>12</v>
      </c>
      <c r="AK344" s="6">
        <f>ABS(16-Table1[[#This Row],[Die U23 des FCSP landet in der Regionalliga Nord (18er Liga) auf Rang....?]])</f>
        <v>4</v>
      </c>
      <c r="AL344" s="6">
        <f>0-Table1[[#This Row],[Spalte17]]</f>
        <v>-4</v>
      </c>
      <c r="AM34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44"/>
    </row>
    <row r="345" spans="1:42" x14ac:dyDescent="0.25">
      <c r="A345">
        <v>343</v>
      </c>
      <c r="B345" t="s">
        <v>698</v>
      </c>
      <c r="C345" s="1">
        <v>12</v>
      </c>
      <c r="D345" s="6">
        <f>-18+Table1[[#This Row],[Auf welchem Platz landet der FC St. Pauli in der 1. Bundesliga 2025/26?]]</f>
        <v>-6</v>
      </c>
      <c r="E345" t="s">
        <v>14</v>
      </c>
      <c r="F345" s="5">
        <v>5</v>
      </c>
      <c r="G345" t="s">
        <v>14</v>
      </c>
      <c r="H345" t="s">
        <v>54</v>
      </c>
      <c r="I345" t="s">
        <v>43</v>
      </c>
      <c r="J345" t="s">
        <v>56</v>
      </c>
      <c r="K345">
        <f t="shared" si="60"/>
        <v>1</v>
      </c>
      <c r="L345">
        <f t="shared" si="61"/>
        <v>0</v>
      </c>
      <c r="M345">
        <f t="shared" si="62"/>
        <v>0</v>
      </c>
      <c r="N345">
        <f t="shared" si="63"/>
        <v>0</v>
      </c>
      <c r="O345" s="5">
        <f>SUM(Table1[[#This Row],[Spalte5]:[Spalte6]])*5</f>
        <v>5</v>
      </c>
      <c r="P345" t="s">
        <v>34</v>
      </c>
      <c r="Q345" t="s">
        <v>15</v>
      </c>
      <c r="R345" t="s">
        <v>78</v>
      </c>
      <c r="S345">
        <f t="shared" si="64"/>
        <v>0</v>
      </c>
      <c r="T345">
        <f t="shared" si="65"/>
        <v>1</v>
      </c>
      <c r="U345">
        <f t="shared" si="66"/>
        <v>0</v>
      </c>
      <c r="V345" s="5">
        <f>SUM(Table1[[#This Row],[Spalte94]:[Spalte92]])*5</f>
        <v>5</v>
      </c>
      <c r="W345" t="s">
        <v>15</v>
      </c>
      <c r="X345" s="5">
        <f t="shared" si="67"/>
        <v>0</v>
      </c>
      <c r="Y345" t="s">
        <v>44</v>
      </c>
      <c r="Z345" s="5">
        <f t="shared" si="68"/>
        <v>5</v>
      </c>
      <c r="AA345" t="s">
        <v>65</v>
      </c>
      <c r="AB345" s="5">
        <f t="shared" si="69"/>
        <v>5</v>
      </c>
      <c r="AC345" t="s">
        <v>27</v>
      </c>
      <c r="AD345" s="5">
        <f t="shared" si="70"/>
        <v>5</v>
      </c>
      <c r="AE345" t="s">
        <v>37</v>
      </c>
      <c r="AF345" s="5">
        <f t="shared" si="71"/>
        <v>0</v>
      </c>
      <c r="AG345" s="1">
        <v>6</v>
      </c>
      <c r="AH345" s="6">
        <f>ABS(8-Table1[[#This Row],[Die 1. Frauen des FCSP landet in der Regionalliga Nord (12er Liga) auf Rang...?]])</f>
        <v>2</v>
      </c>
      <c r="AI345" s="6">
        <f>0-Table1[[#This Row],[Spalte16]]</f>
        <v>-2</v>
      </c>
      <c r="AJ345" s="1">
        <v>15</v>
      </c>
      <c r="AK345" s="6">
        <f>ABS(16-Table1[[#This Row],[Die U23 des FCSP landet in der Regionalliga Nord (18er Liga) auf Rang....?]])</f>
        <v>1</v>
      </c>
      <c r="AL345" s="6">
        <f>0-Table1[[#This Row],[Spalte17]]</f>
        <v>-1</v>
      </c>
      <c r="AM34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45"/>
    </row>
    <row r="346" spans="1:42" x14ac:dyDescent="0.25">
      <c r="A346">
        <v>344</v>
      </c>
      <c r="B346" t="s">
        <v>747</v>
      </c>
      <c r="C346" s="1">
        <v>12</v>
      </c>
      <c r="D346" s="6">
        <f>-18+Table1[[#This Row],[Auf welchem Platz landet der FC St. Pauli in der 1. Bundesliga 2025/26?]]</f>
        <v>-6</v>
      </c>
      <c r="E346" t="s">
        <v>14</v>
      </c>
      <c r="F346" s="5">
        <v>5</v>
      </c>
      <c r="G346" t="s">
        <v>14</v>
      </c>
      <c r="H346" t="s">
        <v>56</v>
      </c>
      <c r="I346" t="s">
        <v>54</v>
      </c>
      <c r="J346" t="s">
        <v>17</v>
      </c>
      <c r="K346">
        <f t="shared" si="60"/>
        <v>1</v>
      </c>
      <c r="L346">
        <f t="shared" si="61"/>
        <v>0</v>
      </c>
      <c r="M346">
        <f t="shared" si="62"/>
        <v>1</v>
      </c>
      <c r="N346">
        <f t="shared" si="63"/>
        <v>0</v>
      </c>
      <c r="O346" s="5">
        <f>SUM(Table1[[#This Row],[Spalte5]:[Spalte6]])*5</f>
        <v>10</v>
      </c>
      <c r="P346" t="s">
        <v>34</v>
      </c>
      <c r="Q346" t="s">
        <v>78</v>
      </c>
      <c r="R346" t="s">
        <v>23</v>
      </c>
      <c r="S346">
        <f t="shared" si="64"/>
        <v>0</v>
      </c>
      <c r="T346">
        <f t="shared" si="65"/>
        <v>1</v>
      </c>
      <c r="U346">
        <f t="shared" si="66"/>
        <v>0</v>
      </c>
      <c r="V346" s="5">
        <f>SUM(Table1[[#This Row],[Spalte94]:[Spalte92]])*5</f>
        <v>5</v>
      </c>
      <c r="W346" t="s">
        <v>23</v>
      </c>
      <c r="X346" s="5">
        <f t="shared" si="67"/>
        <v>0</v>
      </c>
      <c r="Y346" t="s">
        <v>46</v>
      </c>
      <c r="Z346" s="5">
        <f t="shared" si="68"/>
        <v>0</v>
      </c>
      <c r="AA346" t="s">
        <v>19</v>
      </c>
      <c r="AB346" s="5">
        <f t="shared" si="69"/>
        <v>0</v>
      </c>
      <c r="AC346" t="s">
        <v>27</v>
      </c>
      <c r="AD346" s="5">
        <f t="shared" si="70"/>
        <v>5</v>
      </c>
      <c r="AE346" t="s">
        <v>28</v>
      </c>
      <c r="AF346" s="5">
        <f t="shared" si="71"/>
        <v>0</v>
      </c>
      <c r="AG346" s="1">
        <v>8</v>
      </c>
      <c r="AH346" s="6">
        <f>ABS(8-Table1[[#This Row],[Die 1. Frauen des FCSP landet in der Regionalliga Nord (12er Liga) auf Rang...?]])</f>
        <v>0</v>
      </c>
      <c r="AI346" s="6">
        <v>5</v>
      </c>
      <c r="AJ346" s="1">
        <v>8</v>
      </c>
      <c r="AK346" s="6">
        <f>ABS(16-Table1[[#This Row],[Die U23 des FCSP landet in der Regionalliga Nord (18er Liga) auf Rang....?]])</f>
        <v>8</v>
      </c>
      <c r="AL346" s="6">
        <f>0-Table1[[#This Row],[Spalte17]]</f>
        <v>-8</v>
      </c>
      <c r="AM34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46"/>
    </row>
    <row r="347" spans="1:42" x14ac:dyDescent="0.25">
      <c r="A347">
        <v>345</v>
      </c>
      <c r="B347" t="s">
        <v>644</v>
      </c>
      <c r="C347" s="1">
        <v>13</v>
      </c>
      <c r="D347" s="6">
        <f>-18+Table1[[#This Row],[Auf welchem Platz landet der FC St. Pauli in der 1. Bundesliga 2025/26?]]</f>
        <v>-5</v>
      </c>
      <c r="E347" t="s">
        <v>14</v>
      </c>
      <c r="F347" s="5">
        <v>5</v>
      </c>
      <c r="G347" t="s">
        <v>56</v>
      </c>
      <c r="H347" t="s">
        <v>25</v>
      </c>
      <c r="I347" t="s">
        <v>17</v>
      </c>
      <c r="J347" t="s">
        <v>43</v>
      </c>
      <c r="K347">
        <f t="shared" si="60"/>
        <v>0</v>
      </c>
      <c r="L347">
        <f t="shared" si="61"/>
        <v>1</v>
      </c>
      <c r="M347">
        <f t="shared" si="62"/>
        <v>1</v>
      </c>
      <c r="N347">
        <f t="shared" si="63"/>
        <v>0</v>
      </c>
      <c r="O347" s="5">
        <f>SUM(Table1[[#This Row],[Spalte5]:[Spalte6]])*5</f>
        <v>10</v>
      </c>
      <c r="P347" t="s">
        <v>15</v>
      </c>
      <c r="Q347" t="s">
        <v>78</v>
      </c>
      <c r="R347" t="s">
        <v>34</v>
      </c>
      <c r="S347">
        <f t="shared" si="64"/>
        <v>0</v>
      </c>
      <c r="T347">
        <f t="shared" si="65"/>
        <v>1</v>
      </c>
      <c r="U347">
        <f t="shared" si="66"/>
        <v>0</v>
      </c>
      <c r="V347" s="5">
        <f>SUM(Table1[[#This Row],[Spalte94]:[Spalte92]])*5</f>
        <v>5</v>
      </c>
      <c r="W347" t="s">
        <v>50</v>
      </c>
      <c r="X347" s="5">
        <f t="shared" si="67"/>
        <v>0</v>
      </c>
      <c r="Y347" t="s">
        <v>18</v>
      </c>
      <c r="Z347" s="5">
        <f t="shared" si="68"/>
        <v>0</v>
      </c>
      <c r="AA347" t="s">
        <v>19</v>
      </c>
      <c r="AB347" s="5">
        <f t="shared" si="69"/>
        <v>0</v>
      </c>
      <c r="AC347" t="s">
        <v>27</v>
      </c>
      <c r="AD347" s="5">
        <f t="shared" si="70"/>
        <v>5</v>
      </c>
      <c r="AE347" t="s">
        <v>28</v>
      </c>
      <c r="AF347" s="5">
        <f t="shared" si="71"/>
        <v>0</v>
      </c>
      <c r="AG347" s="1">
        <v>6</v>
      </c>
      <c r="AH347" s="6">
        <f>ABS(8-Table1[[#This Row],[Die 1. Frauen des FCSP landet in der Regionalliga Nord (12er Liga) auf Rang...?]])</f>
        <v>2</v>
      </c>
      <c r="AI347" s="6">
        <f>0-Table1[[#This Row],[Spalte16]]</f>
        <v>-2</v>
      </c>
      <c r="AJ347" s="1">
        <v>14</v>
      </c>
      <c r="AK347" s="6">
        <f>ABS(16-Table1[[#This Row],[Die U23 des FCSP landet in der Regionalliga Nord (18er Liga) auf Rang....?]])</f>
        <v>2</v>
      </c>
      <c r="AL347" s="6">
        <f>0-Table1[[#This Row],[Spalte17]]</f>
        <v>-2</v>
      </c>
      <c r="AM34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47"/>
    </row>
    <row r="348" spans="1:42" x14ac:dyDescent="0.25">
      <c r="A348">
        <v>346</v>
      </c>
      <c r="B348" t="s">
        <v>774</v>
      </c>
      <c r="C348" s="1">
        <v>14</v>
      </c>
      <c r="D348" s="6">
        <f>-18+Table1[[#This Row],[Auf welchem Platz landet der FC St. Pauli in der 1. Bundesliga 2025/26?]]</f>
        <v>-4</v>
      </c>
      <c r="E348" t="s">
        <v>14</v>
      </c>
      <c r="F348" s="5">
        <v>5</v>
      </c>
      <c r="G348" t="s">
        <v>14</v>
      </c>
      <c r="H348" t="s">
        <v>56</v>
      </c>
      <c r="I348" t="s">
        <v>17</v>
      </c>
      <c r="J348" t="s">
        <v>16</v>
      </c>
      <c r="K348">
        <f t="shared" si="60"/>
        <v>1</v>
      </c>
      <c r="L348">
        <f t="shared" si="61"/>
        <v>0</v>
      </c>
      <c r="M348">
        <f t="shared" si="62"/>
        <v>1</v>
      </c>
      <c r="N348">
        <f t="shared" si="63"/>
        <v>1</v>
      </c>
      <c r="O348" s="5">
        <f>SUM(Table1[[#This Row],[Spalte5]:[Spalte6]])*5</f>
        <v>15</v>
      </c>
      <c r="P348" t="s">
        <v>200</v>
      </c>
      <c r="Q348" t="s">
        <v>34</v>
      </c>
      <c r="R348" t="s">
        <v>15</v>
      </c>
      <c r="S348">
        <f t="shared" si="64"/>
        <v>0</v>
      </c>
      <c r="T348">
        <f t="shared" si="65"/>
        <v>0</v>
      </c>
      <c r="U348">
        <f t="shared" si="66"/>
        <v>0</v>
      </c>
      <c r="V348" s="5">
        <f>SUM(Table1[[#This Row],[Spalte94]:[Spalte92]])*5</f>
        <v>0</v>
      </c>
      <c r="W348" t="s">
        <v>200</v>
      </c>
      <c r="X348" s="5">
        <f t="shared" si="67"/>
        <v>0</v>
      </c>
      <c r="Y348" t="s">
        <v>48</v>
      </c>
      <c r="Z348" s="5">
        <f t="shared" si="68"/>
        <v>0</v>
      </c>
      <c r="AA348" t="s">
        <v>19</v>
      </c>
      <c r="AB348" s="5">
        <f t="shared" si="69"/>
        <v>0</v>
      </c>
      <c r="AC348" t="s">
        <v>27</v>
      </c>
      <c r="AD348" s="5">
        <f t="shared" si="70"/>
        <v>5</v>
      </c>
      <c r="AE348" t="s">
        <v>28</v>
      </c>
      <c r="AF348" s="5">
        <f t="shared" si="71"/>
        <v>0</v>
      </c>
      <c r="AG348" s="1">
        <v>5</v>
      </c>
      <c r="AH348" s="6">
        <f>ABS(8-Table1[[#This Row],[Die 1. Frauen des FCSP landet in der Regionalliga Nord (12er Liga) auf Rang...?]])</f>
        <v>3</v>
      </c>
      <c r="AI348" s="6">
        <f>0-Table1[[#This Row],[Spalte16]]</f>
        <v>-3</v>
      </c>
      <c r="AJ348" s="1">
        <v>14</v>
      </c>
      <c r="AK348" s="6">
        <f>ABS(16-Table1[[#This Row],[Die U23 des FCSP landet in der Regionalliga Nord (18er Liga) auf Rang....?]])</f>
        <v>2</v>
      </c>
      <c r="AL348" s="6">
        <f>0-Table1[[#This Row],[Spalte17]]</f>
        <v>-2</v>
      </c>
      <c r="AM34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48"/>
    </row>
    <row r="349" spans="1:42" x14ac:dyDescent="0.25">
      <c r="A349">
        <v>347</v>
      </c>
      <c r="B349" t="s">
        <v>792</v>
      </c>
      <c r="C349" s="1">
        <v>13</v>
      </c>
      <c r="D349" s="6">
        <f>-18+Table1[[#This Row],[Auf welchem Platz landet der FC St. Pauli in der 1. Bundesliga 2025/26?]]</f>
        <v>-5</v>
      </c>
      <c r="E349" t="s">
        <v>14</v>
      </c>
      <c r="F349" s="5">
        <v>5</v>
      </c>
      <c r="G349" t="s">
        <v>14</v>
      </c>
      <c r="H349" t="s">
        <v>54</v>
      </c>
      <c r="I349" t="s">
        <v>25</v>
      </c>
      <c r="J349" t="s">
        <v>17</v>
      </c>
      <c r="K349">
        <f t="shared" si="60"/>
        <v>1</v>
      </c>
      <c r="L349">
        <f t="shared" si="61"/>
        <v>1</v>
      </c>
      <c r="M349">
        <f t="shared" si="62"/>
        <v>1</v>
      </c>
      <c r="N349">
        <f t="shared" si="63"/>
        <v>0</v>
      </c>
      <c r="O349" s="5">
        <f>SUM(Table1[[#This Row],[Spalte5]:[Spalte6]])*5</f>
        <v>15</v>
      </c>
      <c r="P349" t="s">
        <v>78</v>
      </c>
      <c r="Q349" t="s">
        <v>34</v>
      </c>
      <c r="R349" t="s">
        <v>23</v>
      </c>
      <c r="S349">
        <f t="shared" si="64"/>
        <v>0</v>
      </c>
      <c r="T349">
        <f t="shared" si="65"/>
        <v>1</v>
      </c>
      <c r="U349">
        <f t="shared" si="66"/>
        <v>0</v>
      </c>
      <c r="V349" s="5">
        <f>SUM(Table1[[#This Row],[Spalte94]:[Spalte92]])*5</f>
        <v>5</v>
      </c>
      <c r="W349" t="s">
        <v>34</v>
      </c>
      <c r="X349" s="5">
        <f t="shared" si="67"/>
        <v>0</v>
      </c>
      <c r="Y349" t="s">
        <v>26</v>
      </c>
      <c r="Z349" s="5">
        <f t="shared" si="68"/>
        <v>0</v>
      </c>
      <c r="AA349" t="s">
        <v>19</v>
      </c>
      <c r="AB349" s="5">
        <f t="shared" si="69"/>
        <v>0</v>
      </c>
      <c r="AC349" t="s">
        <v>20</v>
      </c>
      <c r="AD349" s="5">
        <f t="shared" si="70"/>
        <v>0</v>
      </c>
      <c r="AE349" t="s">
        <v>32</v>
      </c>
      <c r="AF349" s="5">
        <f t="shared" si="71"/>
        <v>0</v>
      </c>
      <c r="AG349" s="1">
        <v>5</v>
      </c>
      <c r="AH349" s="6">
        <f>ABS(8-Table1[[#This Row],[Die 1. Frauen des FCSP landet in der Regionalliga Nord (12er Liga) auf Rang...?]])</f>
        <v>3</v>
      </c>
      <c r="AI349" s="6">
        <f>0-Table1[[#This Row],[Spalte16]]</f>
        <v>-3</v>
      </c>
      <c r="AJ349" s="1">
        <v>15</v>
      </c>
      <c r="AK349" s="6">
        <f>ABS(16-Table1[[#This Row],[Die U23 des FCSP landet in der Regionalliga Nord (18er Liga) auf Rang....?]])</f>
        <v>1</v>
      </c>
      <c r="AL349" s="6">
        <f>0-Table1[[#This Row],[Spalte17]]</f>
        <v>-1</v>
      </c>
      <c r="AM34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49"/>
    </row>
    <row r="350" spans="1:42" x14ac:dyDescent="0.25">
      <c r="A350">
        <v>348</v>
      </c>
      <c r="B350" t="s">
        <v>695</v>
      </c>
      <c r="C350" s="1">
        <v>13</v>
      </c>
      <c r="D350" s="6">
        <f>-18+Table1[[#This Row],[Auf welchem Platz landet der FC St. Pauli in der 1. Bundesliga 2025/26?]]</f>
        <v>-5</v>
      </c>
      <c r="E350" t="s">
        <v>14</v>
      </c>
      <c r="F350" s="5">
        <v>5</v>
      </c>
      <c r="G350" t="s">
        <v>14</v>
      </c>
      <c r="H350" t="s">
        <v>17</v>
      </c>
      <c r="I350" t="s">
        <v>56</v>
      </c>
      <c r="J350" t="s">
        <v>58</v>
      </c>
      <c r="K350">
        <f t="shared" si="60"/>
        <v>1</v>
      </c>
      <c r="L350">
        <f t="shared" si="61"/>
        <v>0</v>
      </c>
      <c r="M350">
        <f t="shared" si="62"/>
        <v>1</v>
      </c>
      <c r="N350">
        <f t="shared" si="63"/>
        <v>0</v>
      </c>
      <c r="O350" s="5">
        <f>SUM(Table1[[#This Row],[Spalte5]:[Spalte6]])*5</f>
        <v>10</v>
      </c>
      <c r="P350" t="s">
        <v>23</v>
      </c>
      <c r="Q350" t="s">
        <v>78</v>
      </c>
      <c r="R350" t="s">
        <v>34</v>
      </c>
      <c r="S350">
        <f t="shared" si="64"/>
        <v>0</v>
      </c>
      <c r="T350">
        <f t="shared" si="65"/>
        <v>1</v>
      </c>
      <c r="U350">
        <f t="shared" si="66"/>
        <v>0</v>
      </c>
      <c r="V350" s="5">
        <f>SUM(Table1[[#This Row],[Spalte94]:[Spalte92]])*5</f>
        <v>5</v>
      </c>
      <c r="W350" t="s">
        <v>23</v>
      </c>
      <c r="X350" s="5">
        <f t="shared" si="67"/>
        <v>0</v>
      </c>
      <c r="Y350" t="s">
        <v>44</v>
      </c>
      <c r="Z350" s="5">
        <f t="shared" si="68"/>
        <v>5</v>
      </c>
      <c r="AA350" t="s">
        <v>19</v>
      </c>
      <c r="AB350" s="5">
        <f t="shared" si="69"/>
        <v>0</v>
      </c>
      <c r="AC350" t="s">
        <v>20</v>
      </c>
      <c r="AD350" s="5">
        <f t="shared" si="70"/>
        <v>0</v>
      </c>
      <c r="AE350" t="s">
        <v>39</v>
      </c>
      <c r="AF350" s="5">
        <f t="shared" si="71"/>
        <v>0</v>
      </c>
      <c r="AG350" s="1">
        <v>7</v>
      </c>
      <c r="AH350" s="6">
        <f>ABS(8-Table1[[#This Row],[Die 1. Frauen des FCSP landet in der Regionalliga Nord (12er Liga) auf Rang...?]])</f>
        <v>1</v>
      </c>
      <c r="AI350" s="6">
        <f>0-Table1[[#This Row],[Spalte16]]</f>
        <v>-1</v>
      </c>
      <c r="AJ350" s="1">
        <v>13</v>
      </c>
      <c r="AK350" s="6">
        <f>ABS(16-Table1[[#This Row],[Die U23 des FCSP landet in der Regionalliga Nord (18er Liga) auf Rang....?]])</f>
        <v>3</v>
      </c>
      <c r="AL350" s="6">
        <f>0-Table1[[#This Row],[Spalte17]]</f>
        <v>-3</v>
      </c>
      <c r="AM35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50"/>
    </row>
    <row r="351" spans="1:42" x14ac:dyDescent="0.25">
      <c r="A351">
        <v>349</v>
      </c>
      <c r="B351" t="s">
        <v>781</v>
      </c>
      <c r="C351" s="1">
        <v>12</v>
      </c>
      <c r="D351" s="6">
        <f>-18+Table1[[#This Row],[Auf welchem Platz landet der FC St. Pauli in der 1. Bundesliga 2025/26?]]</f>
        <v>-6</v>
      </c>
      <c r="E351" t="s">
        <v>14</v>
      </c>
      <c r="F351" s="5">
        <v>5</v>
      </c>
      <c r="G351" t="s">
        <v>14</v>
      </c>
      <c r="H351" t="s">
        <v>54</v>
      </c>
      <c r="I351" t="s">
        <v>56</v>
      </c>
      <c r="J351" t="s">
        <v>25</v>
      </c>
      <c r="K351">
        <f t="shared" si="60"/>
        <v>1</v>
      </c>
      <c r="L351">
        <f t="shared" si="61"/>
        <v>1</v>
      </c>
      <c r="M351">
        <f t="shared" si="62"/>
        <v>0</v>
      </c>
      <c r="N351">
        <f t="shared" si="63"/>
        <v>0</v>
      </c>
      <c r="O351" s="5">
        <f>SUM(Table1[[#This Row],[Spalte5]:[Spalte6]])*5</f>
        <v>10</v>
      </c>
      <c r="P351" t="s">
        <v>24</v>
      </c>
      <c r="Q351" t="s">
        <v>41</v>
      </c>
      <c r="R351" t="s">
        <v>78</v>
      </c>
      <c r="S351">
        <f t="shared" si="64"/>
        <v>0</v>
      </c>
      <c r="T351">
        <f t="shared" si="65"/>
        <v>1</v>
      </c>
      <c r="U351">
        <f t="shared" si="66"/>
        <v>0</v>
      </c>
      <c r="V351" s="5">
        <f>SUM(Table1[[#This Row],[Spalte94]:[Spalte92]])*5</f>
        <v>5</v>
      </c>
      <c r="W351" t="s">
        <v>17</v>
      </c>
      <c r="X351" s="5">
        <f t="shared" si="67"/>
        <v>0</v>
      </c>
      <c r="Y351" t="s">
        <v>18</v>
      </c>
      <c r="Z351" s="5">
        <f t="shared" si="68"/>
        <v>0</v>
      </c>
      <c r="AA351" t="s">
        <v>35</v>
      </c>
      <c r="AB351" s="5">
        <f t="shared" si="69"/>
        <v>0</v>
      </c>
      <c r="AC351" t="s">
        <v>27</v>
      </c>
      <c r="AD351" s="5">
        <f t="shared" si="70"/>
        <v>5</v>
      </c>
      <c r="AE351" t="s">
        <v>28</v>
      </c>
      <c r="AF351" s="5">
        <f t="shared" si="71"/>
        <v>0</v>
      </c>
      <c r="AG351" s="1">
        <v>7</v>
      </c>
      <c r="AH351" s="6">
        <f>ABS(8-Table1[[#This Row],[Die 1. Frauen des FCSP landet in der Regionalliga Nord (12er Liga) auf Rang...?]])</f>
        <v>1</v>
      </c>
      <c r="AI351" s="6">
        <f>0-Table1[[#This Row],[Spalte16]]</f>
        <v>-1</v>
      </c>
      <c r="AJ351" s="1">
        <v>14</v>
      </c>
      <c r="AK351" s="6">
        <f>ABS(16-Table1[[#This Row],[Die U23 des FCSP landet in der Regionalliga Nord (18er Liga) auf Rang....?]])</f>
        <v>2</v>
      </c>
      <c r="AL351" s="6">
        <f>0-Table1[[#This Row],[Spalte17]]</f>
        <v>-2</v>
      </c>
      <c r="AM35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51"/>
    </row>
    <row r="352" spans="1:42" x14ac:dyDescent="0.25">
      <c r="A352">
        <v>350</v>
      </c>
      <c r="B352" t="s">
        <v>77</v>
      </c>
      <c r="C352" s="1">
        <v>13</v>
      </c>
      <c r="D352" s="6">
        <f>-18+Table1[[#This Row],[Auf welchem Platz landet der FC St. Pauli in der 1. Bundesliga 2025/26?]]</f>
        <v>-5</v>
      </c>
      <c r="E352" t="s">
        <v>14</v>
      </c>
      <c r="F352" s="5">
        <v>5</v>
      </c>
      <c r="G352" t="s">
        <v>14</v>
      </c>
      <c r="H352" t="s">
        <v>25</v>
      </c>
      <c r="I352" t="s">
        <v>16</v>
      </c>
      <c r="J352" t="s">
        <v>17</v>
      </c>
      <c r="K352">
        <f t="shared" si="60"/>
        <v>1</v>
      </c>
      <c r="L352">
        <f t="shared" si="61"/>
        <v>1</v>
      </c>
      <c r="M352">
        <f t="shared" si="62"/>
        <v>1</v>
      </c>
      <c r="N352">
        <f t="shared" si="63"/>
        <v>1</v>
      </c>
      <c r="O352" s="5">
        <f>SUM(Table1[[#This Row],[Spalte5]:[Spalte6]])*5</f>
        <v>20</v>
      </c>
      <c r="P352" t="s">
        <v>34</v>
      </c>
      <c r="Q352" t="s">
        <v>41</v>
      </c>
      <c r="R352" t="s">
        <v>78</v>
      </c>
      <c r="S352">
        <f t="shared" si="64"/>
        <v>0</v>
      </c>
      <c r="T352">
        <f t="shared" si="65"/>
        <v>1</v>
      </c>
      <c r="U352">
        <f t="shared" si="66"/>
        <v>0</v>
      </c>
      <c r="V352" s="5">
        <f>SUM(Table1[[#This Row],[Spalte94]:[Spalte92]])*5</f>
        <v>5</v>
      </c>
      <c r="W352" t="s">
        <v>34</v>
      </c>
      <c r="X352" s="5">
        <f t="shared" si="67"/>
        <v>0</v>
      </c>
      <c r="Y352" t="s">
        <v>48</v>
      </c>
      <c r="Z352" s="5">
        <f t="shared" si="68"/>
        <v>0</v>
      </c>
      <c r="AA352" t="s">
        <v>19</v>
      </c>
      <c r="AB352" s="5">
        <f t="shared" si="69"/>
        <v>0</v>
      </c>
      <c r="AC352" t="s">
        <v>27</v>
      </c>
      <c r="AD352" s="5">
        <f t="shared" si="70"/>
        <v>5</v>
      </c>
      <c r="AE352" t="s">
        <v>28</v>
      </c>
      <c r="AF352" s="5">
        <f t="shared" si="71"/>
        <v>0</v>
      </c>
      <c r="AG352" s="1">
        <v>5</v>
      </c>
      <c r="AH352" s="6">
        <f>ABS(8-Table1[[#This Row],[Die 1. Frauen des FCSP landet in der Regionalliga Nord (12er Liga) auf Rang...?]])</f>
        <v>3</v>
      </c>
      <c r="AI352" s="6">
        <f>0-Table1[[#This Row],[Spalte16]]</f>
        <v>-3</v>
      </c>
      <c r="AJ352" s="1">
        <v>5</v>
      </c>
      <c r="AK352" s="6">
        <f>ABS(16-Table1[[#This Row],[Die U23 des FCSP landet in der Regionalliga Nord (18er Liga) auf Rang....?]])</f>
        <v>11</v>
      </c>
      <c r="AL352" s="6">
        <f>0-Table1[[#This Row],[Spalte17]]</f>
        <v>-11</v>
      </c>
      <c r="AM35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52"/>
    </row>
    <row r="353" spans="1:42" x14ac:dyDescent="0.25">
      <c r="A353">
        <v>351</v>
      </c>
      <c r="B353" t="s">
        <v>700</v>
      </c>
      <c r="C353" s="1">
        <v>14</v>
      </c>
      <c r="D353" s="6">
        <f>-18+Table1[[#This Row],[Auf welchem Platz landet der FC St. Pauli in der 1. Bundesliga 2025/26?]]</f>
        <v>-4</v>
      </c>
      <c r="E353" t="s">
        <v>14</v>
      </c>
      <c r="F353" s="5">
        <v>5</v>
      </c>
      <c r="G353" t="s">
        <v>14</v>
      </c>
      <c r="H353" t="s">
        <v>25</v>
      </c>
      <c r="I353" t="s">
        <v>54</v>
      </c>
      <c r="J353" t="s">
        <v>56</v>
      </c>
      <c r="K353">
        <f t="shared" si="60"/>
        <v>1</v>
      </c>
      <c r="L353">
        <f t="shared" si="61"/>
        <v>1</v>
      </c>
      <c r="M353">
        <f t="shared" si="62"/>
        <v>0</v>
      </c>
      <c r="N353">
        <f t="shared" si="63"/>
        <v>0</v>
      </c>
      <c r="O353" s="5">
        <f>SUM(Table1[[#This Row],[Spalte5]:[Spalte6]])*5</f>
        <v>10</v>
      </c>
      <c r="P353" t="s">
        <v>78</v>
      </c>
      <c r="Q353" t="s">
        <v>41</v>
      </c>
      <c r="R353" t="s">
        <v>34</v>
      </c>
      <c r="S353">
        <f t="shared" si="64"/>
        <v>0</v>
      </c>
      <c r="T353">
        <f t="shared" si="65"/>
        <v>1</v>
      </c>
      <c r="U353">
        <f t="shared" si="66"/>
        <v>0</v>
      </c>
      <c r="V353" s="5">
        <f>SUM(Table1[[#This Row],[Spalte94]:[Spalte92]])*5</f>
        <v>5</v>
      </c>
      <c r="W353" t="s">
        <v>23</v>
      </c>
      <c r="X353" s="5">
        <f t="shared" si="67"/>
        <v>0</v>
      </c>
      <c r="Y353" t="s">
        <v>18</v>
      </c>
      <c r="Z353" s="5">
        <f t="shared" si="68"/>
        <v>0</v>
      </c>
      <c r="AA353" t="s">
        <v>35</v>
      </c>
      <c r="AB353" s="5">
        <f t="shared" si="69"/>
        <v>0</v>
      </c>
      <c r="AC353" t="s">
        <v>27</v>
      </c>
      <c r="AD353" s="5">
        <f t="shared" si="70"/>
        <v>5</v>
      </c>
      <c r="AE353" t="s">
        <v>28</v>
      </c>
      <c r="AF353" s="5">
        <f t="shared" si="71"/>
        <v>0</v>
      </c>
      <c r="AG353" s="1">
        <v>5</v>
      </c>
      <c r="AH353" s="6">
        <f>ABS(8-Table1[[#This Row],[Die 1. Frauen des FCSP landet in der Regionalliga Nord (12er Liga) auf Rang...?]])</f>
        <v>3</v>
      </c>
      <c r="AI353" s="6">
        <f>0-Table1[[#This Row],[Spalte16]]</f>
        <v>-3</v>
      </c>
      <c r="AJ353" s="1">
        <v>14</v>
      </c>
      <c r="AK353" s="6">
        <f>ABS(16-Table1[[#This Row],[Die U23 des FCSP landet in der Regionalliga Nord (18er Liga) auf Rang....?]])</f>
        <v>2</v>
      </c>
      <c r="AL353" s="6">
        <f>0-Table1[[#This Row],[Spalte17]]</f>
        <v>-2</v>
      </c>
      <c r="AM35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53"/>
    </row>
    <row r="354" spans="1:42" x14ac:dyDescent="0.25">
      <c r="A354">
        <v>352</v>
      </c>
      <c r="B354" t="s">
        <v>745</v>
      </c>
      <c r="C354" s="1">
        <v>14</v>
      </c>
      <c r="D354" s="6">
        <f>-18+Table1[[#This Row],[Auf welchem Platz landet der FC St. Pauli in der 1. Bundesliga 2025/26?]]</f>
        <v>-4</v>
      </c>
      <c r="E354" t="s">
        <v>14</v>
      </c>
      <c r="F354" s="5">
        <v>5</v>
      </c>
      <c r="G354" t="s">
        <v>14</v>
      </c>
      <c r="H354" t="s">
        <v>43</v>
      </c>
      <c r="I354" t="s">
        <v>54</v>
      </c>
      <c r="J354" t="s">
        <v>25</v>
      </c>
      <c r="K354">
        <f t="shared" si="60"/>
        <v>1</v>
      </c>
      <c r="L354">
        <f t="shared" si="61"/>
        <v>1</v>
      </c>
      <c r="M354">
        <f t="shared" si="62"/>
        <v>0</v>
      </c>
      <c r="N354">
        <f t="shared" si="63"/>
        <v>0</v>
      </c>
      <c r="O354" s="5">
        <f>SUM(Table1[[#This Row],[Spalte5]:[Spalte6]])*5</f>
        <v>10</v>
      </c>
      <c r="P354" t="s">
        <v>78</v>
      </c>
      <c r="Q354" t="s">
        <v>23</v>
      </c>
      <c r="R354" t="s">
        <v>34</v>
      </c>
      <c r="S354">
        <f t="shared" si="64"/>
        <v>0</v>
      </c>
      <c r="T354">
        <f t="shared" si="65"/>
        <v>1</v>
      </c>
      <c r="U354">
        <f t="shared" si="66"/>
        <v>0</v>
      </c>
      <c r="V354" s="5">
        <f>SUM(Table1[[#This Row],[Spalte94]:[Spalte92]])*5</f>
        <v>5</v>
      </c>
      <c r="W354" t="s">
        <v>58</v>
      </c>
      <c r="X354" s="5">
        <f t="shared" si="67"/>
        <v>0</v>
      </c>
      <c r="Y354" t="s">
        <v>18</v>
      </c>
      <c r="Z354" s="5">
        <f t="shared" si="68"/>
        <v>0</v>
      </c>
      <c r="AA354" t="s">
        <v>19</v>
      </c>
      <c r="AB354" s="5">
        <f t="shared" si="69"/>
        <v>0</v>
      </c>
      <c r="AC354" t="s">
        <v>27</v>
      </c>
      <c r="AD354" s="5">
        <f t="shared" si="70"/>
        <v>5</v>
      </c>
      <c r="AE354" t="s">
        <v>28</v>
      </c>
      <c r="AF354" s="5">
        <f t="shared" si="71"/>
        <v>0</v>
      </c>
      <c r="AG354" s="1">
        <v>7</v>
      </c>
      <c r="AH354" s="6">
        <f>ABS(8-Table1[[#This Row],[Die 1. Frauen des FCSP landet in der Regionalliga Nord (12er Liga) auf Rang...?]])</f>
        <v>1</v>
      </c>
      <c r="AI354" s="6">
        <f>0-Table1[[#This Row],[Spalte16]]</f>
        <v>-1</v>
      </c>
      <c r="AJ354" s="1">
        <v>12</v>
      </c>
      <c r="AK354" s="6">
        <f>ABS(16-Table1[[#This Row],[Die U23 des FCSP landet in der Regionalliga Nord (18er Liga) auf Rang....?]])</f>
        <v>4</v>
      </c>
      <c r="AL354" s="6">
        <f>0-Table1[[#This Row],[Spalte17]]</f>
        <v>-4</v>
      </c>
      <c r="AM35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54"/>
    </row>
    <row r="355" spans="1:42" x14ac:dyDescent="0.25">
      <c r="A355">
        <v>353</v>
      </c>
      <c r="B355" t="s">
        <v>868</v>
      </c>
      <c r="C355" s="1">
        <v>12</v>
      </c>
      <c r="D355" s="6">
        <f>-18+Table1[[#This Row],[Auf welchem Platz landet der FC St. Pauli in der 1. Bundesliga 2025/26?]]</f>
        <v>-6</v>
      </c>
      <c r="E355" t="s">
        <v>14</v>
      </c>
      <c r="F355" s="5">
        <v>5</v>
      </c>
      <c r="G355" t="s">
        <v>14</v>
      </c>
      <c r="H355" t="s">
        <v>54</v>
      </c>
      <c r="I355" t="s">
        <v>17</v>
      </c>
      <c r="J355" t="s">
        <v>25</v>
      </c>
      <c r="K355">
        <f t="shared" si="60"/>
        <v>1</v>
      </c>
      <c r="L355">
        <f t="shared" si="61"/>
        <v>1</v>
      </c>
      <c r="M355">
        <f t="shared" si="62"/>
        <v>1</v>
      </c>
      <c r="N355">
        <f t="shared" si="63"/>
        <v>0</v>
      </c>
      <c r="O355" s="5">
        <f>SUM(Table1[[#This Row],[Spalte5]:[Spalte6]])*5</f>
        <v>15</v>
      </c>
      <c r="P355" t="s">
        <v>34</v>
      </c>
      <c r="Q355" t="s">
        <v>24</v>
      </c>
      <c r="R355" t="s">
        <v>78</v>
      </c>
      <c r="S355">
        <f t="shared" si="64"/>
        <v>0</v>
      </c>
      <c r="T355">
        <f t="shared" si="65"/>
        <v>1</v>
      </c>
      <c r="U355">
        <f t="shared" si="66"/>
        <v>0</v>
      </c>
      <c r="V355" s="5">
        <f>SUM(Table1[[#This Row],[Spalte94]:[Spalte92]])*5</f>
        <v>5</v>
      </c>
      <c r="W355" t="s">
        <v>34</v>
      </c>
      <c r="X355" s="5">
        <f t="shared" si="67"/>
        <v>0</v>
      </c>
      <c r="Y355" t="s">
        <v>48</v>
      </c>
      <c r="Z355" s="5">
        <f t="shared" si="68"/>
        <v>0</v>
      </c>
      <c r="AA355" t="s">
        <v>19</v>
      </c>
      <c r="AB355" s="5">
        <f t="shared" si="69"/>
        <v>0</v>
      </c>
      <c r="AC355" t="s">
        <v>20</v>
      </c>
      <c r="AD355" s="5">
        <f t="shared" si="70"/>
        <v>0</v>
      </c>
      <c r="AE355" t="s">
        <v>37</v>
      </c>
      <c r="AF355" s="5">
        <f t="shared" si="71"/>
        <v>0</v>
      </c>
      <c r="AG355" s="1">
        <v>7</v>
      </c>
      <c r="AH355" s="6">
        <f>ABS(8-Table1[[#This Row],[Die 1. Frauen des FCSP landet in der Regionalliga Nord (12er Liga) auf Rang...?]])</f>
        <v>1</v>
      </c>
      <c r="AI355" s="6">
        <f>0-Table1[[#This Row],[Spalte16]]</f>
        <v>-1</v>
      </c>
      <c r="AJ355" s="1">
        <v>14</v>
      </c>
      <c r="AK355" s="6">
        <f>ABS(16-Table1[[#This Row],[Die U23 des FCSP landet in der Regionalliga Nord (18er Liga) auf Rang....?]])</f>
        <v>2</v>
      </c>
      <c r="AL355" s="6">
        <f>0-Table1[[#This Row],[Spalte17]]</f>
        <v>-2</v>
      </c>
      <c r="AM35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55"/>
    </row>
    <row r="356" spans="1:42" x14ac:dyDescent="0.25">
      <c r="A356">
        <v>354</v>
      </c>
      <c r="B356" t="s">
        <v>741</v>
      </c>
      <c r="C356" s="1">
        <v>13</v>
      </c>
      <c r="D356" s="6">
        <f>-18+Table1[[#This Row],[Auf welchem Platz landet der FC St. Pauli in der 1. Bundesliga 2025/26?]]</f>
        <v>-5</v>
      </c>
      <c r="E356" t="s">
        <v>14</v>
      </c>
      <c r="F356" s="5">
        <v>5</v>
      </c>
      <c r="G356" t="s">
        <v>14</v>
      </c>
      <c r="H356" t="s">
        <v>43</v>
      </c>
      <c r="I356" t="s">
        <v>50</v>
      </c>
      <c r="J356" t="s">
        <v>25</v>
      </c>
      <c r="K356">
        <f t="shared" si="60"/>
        <v>1</v>
      </c>
      <c r="L356">
        <f t="shared" si="61"/>
        <v>1</v>
      </c>
      <c r="M356">
        <f t="shared" si="62"/>
        <v>0</v>
      </c>
      <c r="N356">
        <f t="shared" si="63"/>
        <v>0</v>
      </c>
      <c r="O356" s="5">
        <f>SUM(Table1[[#This Row],[Spalte5]:[Spalte6]])*5</f>
        <v>10</v>
      </c>
      <c r="P356" t="s">
        <v>34</v>
      </c>
      <c r="Q356" t="s">
        <v>78</v>
      </c>
      <c r="R356" t="s">
        <v>24</v>
      </c>
      <c r="S356">
        <f t="shared" si="64"/>
        <v>0</v>
      </c>
      <c r="T356">
        <f t="shared" si="65"/>
        <v>1</v>
      </c>
      <c r="U356">
        <f t="shared" si="66"/>
        <v>0</v>
      </c>
      <c r="V356" s="5">
        <f>SUM(Table1[[#This Row],[Spalte94]:[Spalte92]])*5</f>
        <v>5</v>
      </c>
      <c r="W356" t="s">
        <v>24</v>
      </c>
      <c r="X356" s="5">
        <f t="shared" si="67"/>
        <v>0</v>
      </c>
      <c r="Y356" t="s">
        <v>44</v>
      </c>
      <c r="Z356" s="5">
        <f t="shared" si="68"/>
        <v>5</v>
      </c>
      <c r="AA356" t="s">
        <v>19</v>
      </c>
      <c r="AB356" s="5">
        <f t="shared" si="69"/>
        <v>0</v>
      </c>
      <c r="AC356" t="s">
        <v>20</v>
      </c>
      <c r="AD356" s="5">
        <f t="shared" si="70"/>
        <v>0</v>
      </c>
      <c r="AE356" t="s">
        <v>39</v>
      </c>
      <c r="AF356" s="5">
        <f t="shared" si="71"/>
        <v>0</v>
      </c>
      <c r="AG356" s="1">
        <v>7</v>
      </c>
      <c r="AH356" s="6">
        <f>ABS(8-Table1[[#This Row],[Die 1. Frauen des FCSP landet in der Regionalliga Nord (12er Liga) auf Rang...?]])</f>
        <v>1</v>
      </c>
      <c r="AI356" s="6">
        <f>0-Table1[[#This Row],[Spalte16]]</f>
        <v>-1</v>
      </c>
      <c r="AJ356" s="1">
        <v>13</v>
      </c>
      <c r="AK356" s="6">
        <f>ABS(16-Table1[[#This Row],[Die U23 des FCSP landet in der Regionalliga Nord (18er Liga) auf Rang....?]])</f>
        <v>3</v>
      </c>
      <c r="AL356" s="6">
        <f>0-Table1[[#This Row],[Spalte17]]</f>
        <v>-3</v>
      </c>
      <c r="AM35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56"/>
    </row>
    <row r="357" spans="1:42" x14ac:dyDescent="0.25">
      <c r="A357">
        <v>355</v>
      </c>
      <c r="B357" t="s">
        <v>746</v>
      </c>
      <c r="C357" s="1">
        <v>12</v>
      </c>
      <c r="D357" s="6">
        <f>-18+Table1[[#This Row],[Auf welchem Platz landet der FC St. Pauli in der 1. Bundesliga 2025/26?]]</f>
        <v>-6</v>
      </c>
      <c r="E357" t="s">
        <v>14</v>
      </c>
      <c r="F357" s="5">
        <v>5</v>
      </c>
      <c r="G357" t="s">
        <v>14</v>
      </c>
      <c r="H357" t="s">
        <v>54</v>
      </c>
      <c r="I357" t="s">
        <v>16</v>
      </c>
      <c r="J357" t="s">
        <v>25</v>
      </c>
      <c r="K357">
        <f t="shared" si="60"/>
        <v>1</v>
      </c>
      <c r="L357">
        <f t="shared" si="61"/>
        <v>1</v>
      </c>
      <c r="M357">
        <f t="shared" si="62"/>
        <v>0</v>
      </c>
      <c r="N357">
        <f t="shared" si="63"/>
        <v>1</v>
      </c>
      <c r="O357" s="5">
        <f>SUM(Table1[[#This Row],[Spalte5]:[Spalte6]])*5</f>
        <v>15</v>
      </c>
      <c r="P357" t="s">
        <v>34</v>
      </c>
      <c r="Q357" t="s">
        <v>78</v>
      </c>
      <c r="R357" t="s">
        <v>23</v>
      </c>
      <c r="S357">
        <f t="shared" si="64"/>
        <v>0</v>
      </c>
      <c r="T357">
        <f t="shared" si="65"/>
        <v>1</v>
      </c>
      <c r="U357">
        <f t="shared" si="66"/>
        <v>0</v>
      </c>
      <c r="V357" s="5">
        <f>SUM(Table1[[#This Row],[Spalte94]:[Spalte92]])*5</f>
        <v>5</v>
      </c>
      <c r="W357" t="s">
        <v>34</v>
      </c>
      <c r="X357" s="5">
        <f t="shared" si="67"/>
        <v>0</v>
      </c>
      <c r="Y357" t="s">
        <v>18</v>
      </c>
      <c r="Z357" s="5">
        <f t="shared" si="68"/>
        <v>0</v>
      </c>
      <c r="AA357" t="s">
        <v>19</v>
      </c>
      <c r="AB357" s="5">
        <f t="shared" si="69"/>
        <v>0</v>
      </c>
      <c r="AC357" t="s">
        <v>27</v>
      </c>
      <c r="AD357" s="5">
        <f t="shared" si="70"/>
        <v>5</v>
      </c>
      <c r="AE357" t="s">
        <v>37</v>
      </c>
      <c r="AF357" s="5">
        <f t="shared" si="71"/>
        <v>0</v>
      </c>
      <c r="AG357" s="1">
        <v>5</v>
      </c>
      <c r="AH357" s="6">
        <f>ABS(8-Table1[[#This Row],[Die 1. Frauen des FCSP landet in der Regionalliga Nord (12er Liga) auf Rang...?]])</f>
        <v>3</v>
      </c>
      <c r="AI357" s="6">
        <f>0-Table1[[#This Row],[Spalte16]]</f>
        <v>-3</v>
      </c>
      <c r="AJ357" s="1">
        <v>11</v>
      </c>
      <c r="AK357" s="6">
        <f>ABS(16-Table1[[#This Row],[Die U23 des FCSP landet in der Regionalliga Nord (18er Liga) auf Rang....?]])</f>
        <v>5</v>
      </c>
      <c r="AL357" s="6">
        <f>0-Table1[[#This Row],[Spalte17]]</f>
        <v>-5</v>
      </c>
      <c r="AM35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57"/>
    </row>
    <row r="358" spans="1:42" x14ac:dyDescent="0.25">
      <c r="A358">
        <v>356</v>
      </c>
      <c r="B358" t="s">
        <v>583</v>
      </c>
      <c r="C358" s="1">
        <v>14</v>
      </c>
      <c r="D358" s="6">
        <f>-18+Table1[[#This Row],[Auf welchem Platz landet der FC St. Pauli in der 1. Bundesliga 2025/26?]]</f>
        <v>-4</v>
      </c>
      <c r="E358" t="s">
        <v>14</v>
      </c>
      <c r="F358" s="5">
        <v>5</v>
      </c>
      <c r="G358" t="s">
        <v>14</v>
      </c>
      <c r="H358" t="s">
        <v>54</v>
      </c>
      <c r="I358" t="s">
        <v>25</v>
      </c>
      <c r="J358" t="s">
        <v>56</v>
      </c>
      <c r="K358">
        <f t="shared" si="60"/>
        <v>1</v>
      </c>
      <c r="L358">
        <f t="shared" si="61"/>
        <v>1</v>
      </c>
      <c r="M358">
        <f t="shared" si="62"/>
        <v>0</v>
      </c>
      <c r="N358">
        <f t="shared" si="63"/>
        <v>0</v>
      </c>
      <c r="O358" s="5">
        <f>SUM(Table1[[#This Row],[Spalte5]:[Spalte6]])*5</f>
        <v>10</v>
      </c>
      <c r="P358" t="s">
        <v>78</v>
      </c>
      <c r="Q358" t="s">
        <v>24</v>
      </c>
      <c r="R358" t="s">
        <v>34</v>
      </c>
      <c r="S358">
        <f t="shared" si="64"/>
        <v>0</v>
      </c>
      <c r="T358">
        <f t="shared" si="65"/>
        <v>1</v>
      </c>
      <c r="U358">
        <f t="shared" si="66"/>
        <v>0</v>
      </c>
      <c r="V358" s="5">
        <f>SUM(Table1[[#This Row],[Spalte94]:[Spalte92]])*5</f>
        <v>5</v>
      </c>
      <c r="W358" t="s">
        <v>34</v>
      </c>
      <c r="X358" s="5">
        <f t="shared" si="67"/>
        <v>0</v>
      </c>
      <c r="Y358" t="s">
        <v>18</v>
      </c>
      <c r="Z358" s="5">
        <f t="shared" si="68"/>
        <v>0</v>
      </c>
      <c r="AA358" t="s">
        <v>19</v>
      </c>
      <c r="AB358" s="5">
        <f t="shared" si="69"/>
        <v>0</v>
      </c>
      <c r="AC358" t="s">
        <v>27</v>
      </c>
      <c r="AD358" s="5">
        <f t="shared" si="70"/>
        <v>5</v>
      </c>
      <c r="AE358" t="s">
        <v>28</v>
      </c>
      <c r="AF358" s="5">
        <f t="shared" si="71"/>
        <v>0</v>
      </c>
      <c r="AG358" s="1">
        <v>5</v>
      </c>
      <c r="AH358" s="6">
        <f>ABS(8-Table1[[#This Row],[Die 1. Frauen des FCSP landet in der Regionalliga Nord (12er Liga) auf Rang...?]])</f>
        <v>3</v>
      </c>
      <c r="AI358" s="6">
        <f>0-Table1[[#This Row],[Spalte16]]</f>
        <v>-3</v>
      </c>
      <c r="AJ358" s="1">
        <v>14</v>
      </c>
      <c r="AK358" s="6">
        <f>ABS(16-Table1[[#This Row],[Die U23 des FCSP landet in der Regionalliga Nord (18er Liga) auf Rang....?]])</f>
        <v>2</v>
      </c>
      <c r="AL358" s="6">
        <f>0-Table1[[#This Row],[Spalte17]]</f>
        <v>-2</v>
      </c>
      <c r="AM35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58"/>
    </row>
    <row r="359" spans="1:42" x14ac:dyDescent="0.25">
      <c r="A359">
        <v>357</v>
      </c>
      <c r="B359" t="s">
        <v>84</v>
      </c>
      <c r="C359" s="1">
        <v>14</v>
      </c>
      <c r="D359" s="6">
        <f>-18+Table1[[#This Row],[Auf welchem Platz landet der FC St. Pauli in der 1. Bundesliga 2025/26?]]</f>
        <v>-4</v>
      </c>
      <c r="E359" t="s">
        <v>14</v>
      </c>
      <c r="F359" s="5">
        <v>5</v>
      </c>
      <c r="G359" t="s">
        <v>14</v>
      </c>
      <c r="H359" t="s">
        <v>25</v>
      </c>
      <c r="I359" t="s">
        <v>56</v>
      </c>
      <c r="J359" t="s">
        <v>16</v>
      </c>
      <c r="K359">
        <f t="shared" si="60"/>
        <v>1</v>
      </c>
      <c r="L359">
        <f t="shared" si="61"/>
        <v>1</v>
      </c>
      <c r="M359">
        <f t="shared" si="62"/>
        <v>0</v>
      </c>
      <c r="N359">
        <f t="shared" si="63"/>
        <v>1</v>
      </c>
      <c r="O359" s="5">
        <f>SUM(Table1[[#This Row],[Spalte5]:[Spalte6]])*5</f>
        <v>15</v>
      </c>
      <c r="P359" t="s">
        <v>34</v>
      </c>
      <c r="Q359" t="s">
        <v>15</v>
      </c>
      <c r="R359" t="s">
        <v>78</v>
      </c>
      <c r="S359">
        <f t="shared" si="64"/>
        <v>0</v>
      </c>
      <c r="T359">
        <f t="shared" si="65"/>
        <v>1</v>
      </c>
      <c r="U359">
        <f t="shared" si="66"/>
        <v>0</v>
      </c>
      <c r="V359" s="5">
        <f>SUM(Table1[[#This Row],[Spalte94]:[Spalte92]])*5</f>
        <v>5</v>
      </c>
      <c r="W359" t="s">
        <v>15</v>
      </c>
      <c r="X359" s="5">
        <f t="shared" si="67"/>
        <v>0</v>
      </c>
      <c r="Y359" t="s">
        <v>46</v>
      </c>
      <c r="Z359" s="5">
        <f t="shared" si="68"/>
        <v>0</v>
      </c>
      <c r="AA359" t="s">
        <v>19</v>
      </c>
      <c r="AB359" s="5">
        <f t="shared" si="69"/>
        <v>0</v>
      </c>
      <c r="AC359" t="s">
        <v>20</v>
      </c>
      <c r="AD359" s="5">
        <f t="shared" si="70"/>
        <v>0</v>
      </c>
      <c r="AE359" t="s">
        <v>32</v>
      </c>
      <c r="AF359" s="5">
        <f t="shared" si="71"/>
        <v>0</v>
      </c>
      <c r="AG359" s="1">
        <v>7</v>
      </c>
      <c r="AH359" s="6">
        <f>ABS(8-Table1[[#This Row],[Die 1. Frauen des FCSP landet in der Regionalliga Nord (12er Liga) auf Rang...?]])</f>
        <v>1</v>
      </c>
      <c r="AI359" s="6">
        <f>0-Table1[[#This Row],[Spalte16]]</f>
        <v>-1</v>
      </c>
      <c r="AJ359" s="1">
        <v>12</v>
      </c>
      <c r="AK359" s="6">
        <f>ABS(16-Table1[[#This Row],[Die U23 des FCSP landet in der Regionalliga Nord (18er Liga) auf Rang....?]])</f>
        <v>4</v>
      </c>
      <c r="AL359" s="6">
        <f>0-Table1[[#This Row],[Spalte17]]</f>
        <v>-4</v>
      </c>
      <c r="AM35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59"/>
    </row>
    <row r="360" spans="1:42" x14ac:dyDescent="0.25">
      <c r="A360">
        <v>358</v>
      </c>
      <c r="B360" t="s">
        <v>709</v>
      </c>
      <c r="C360" s="1">
        <v>11</v>
      </c>
      <c r="D360" s="6">
        <f>-18+Table1[[#This Row],[Auf welchem Platz landet der FC St. Pauli in der 1. Bundesliga 2025/26?]]</f>
        <v>-7</v>
      </c>
      <c r="E360" t="s">
        <v>14</v>
      </c>
      <c r="F360" s="5">
        <v>5</v>
      </c>
      <c r="G360" t="s">
        <v>25</v>
      </c>
      <c r="H360" t="s">
        <v>14</v>
      </c>
      <c r="I360" t="s">
        <v>54</v>
      </c>
      <c r="J360" t="s">
        <v>56</v>
      </c>
      <c r="K360">
        <f t="shared" si="60"/>
        <v>1</v>
      </c>
      <c r="L360">
        <f t="shared" si="61"/>
        <v>1</v>
      </c>
      <c r="M360">
        <f t="shared" si="62"/>
        <v>0</v>
      </c>
      <c r="N360">
        <f t="shared" si="63"/>
        <v>0</v>
      </c>
      <c r="O360" s="5">
        <f>SUM(Table1[[#This Row],[Spalte5]:[Spalte6]])*5</f>
        <v>10</v>
      </c>
      <c r="P360" t="s">
        <v>34</v>
      </c>
      <c r="Q360" t="s">
        <v>78</v>
      </c>
      <c r="R360" t="s">
        <v>23</v>
      </c>
      <c r="S360">
        <f t="shared" si="64"/>
        <v>0</v>
      </c>
      <c r="T360">
        <f t="shared" si="65"/>
        <v>1</v>
      </c>
      <c r="U360">
        <f t="shared" si="66"/>
        <v>0</v>
      </c>
      <c r="V360" s="5">
        <f>SUM(Table1[[#This Row],[Spalte94]:[Spalte92]])*5</f>
        <v>5</v>
      </c>
      <c r="W360" t="s">
        <v>34</v>
      </c>
      <c r="X360" s="5">
        <f t="shared" si="67"/>
        <v>0</v>
      </c>
      <c r="Y360" t="s">
        <v>46</v>
      </c>
      <c r="Z360" s="5">
        <f t="shared" si="68"/>
        <v>0</v>
      </c>
      <c r="AA360" t="s">
        <v>19</v>
      </c>
      <c r="AB360" s="5">
        <f t="shared" si="69"/>
        <v>0</v>
      </c>
      <c r="AC360" t="s">
        <v>20</v>
      </c>
      <c r="AD360" s="5">
        <f t="shared" si="70"/>
        <v>0</v>
      </c>
      <c r="AE360" t="s">
        <v>32</v>
      </c>
      <c r="AF360" s="5">
        <f t="shared" si="71"/>
        <v>0</v>
      </c>
      <c r="AG360" s="1">
        <v>8</v>
      </c>
      <c r="AH360" s="6">
        <f>ABS(8-Table1[[#This Row],[Die 1. Frauen des FCSP landet in der Regionalliga Nord (12er Liga) auf Rang...?]])</f>
        <v>0</v>
      </c>
      <c r="AI360" s="6">
        <v>5</v>
      </c>
      <c r="AJ360" s="1">
        <v>14</v>
      </c>
      <c r="AK360" s="6">
        <f>ABS(16-Table1[[#This Row],[Die U23 des FCSP landet in der Regionalliga Nord (18er Liga) auf Rang....?]])</f>
        <v>2</v>
      </c>
      <c r="AL360" s="6">
        <f>0-Table1[[#This Row],[Spalte17]]</f>
        <v>-2</v>
      </c>
      <c r="AM36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60"/>
    </row>
    <row r="361" spans="1:42" x14ac:dyDescent="0.25">
      <c r="A361">
        <v>359</v>
      </c>
      <c r="B361" t="s">
        <v>591</v>
      </c>
      <c r="C361" s="1">
        <v>14</v>
      </c>
      <c r="D361" s="6">
        <f>-18+Table1[[#This Row],[Auf welchem Platz landet der FC St. Pauli in der 1. Bundesliga 2025/26?]]</f>
        <v>-4</v>
      </c>
      <c r="E361" t="s">
        <v>14</v>
      </c>
      <c r="F361" s="5">
        <v>5</v>
      </c>
      <c r="G361" t="s">
        <v>43</v>
      </c>
      <c r="H361" t="s">
        <v>25</v>
      </c>
      <c r="I361" t="s">
        <v>56</v>
      </c>
      <c r="J361" t="s">
        <v>14</v>
      </c>
      <c r="K361">
        <f t="shared" si="60"/>
        <v>1</v>
      </c>
      <c r="L361">
        <f t="shared" si="61"/>
        <v>1</v>
      </c>
      <c r="M361">
        <f t="shared" si="62"/>
        <v>0</v>
      </c>
      <c r="N361">
        <f t="shared" si="63"/>
        <v>0</v>
      </c>
      <c r="O361" s="5">
        <f>SUM(Table1[[#This Row],[Spalte5]:[Spalte6]])*5</f>
        <v>10</v>
      </c>
      <c r="P361" t="s">
        <v>23</v>
      </c>
      <c r="Q361" t="s">
        <v>34</v>
      </c>
      <c r="R361" t="s">
        <v>78</v>
      </c>
      <c r="S361">
        <f t="shared" si="64"/>
        <v>0</v>
      </c>
      <c r="T361">
        <f t="shared" si="65"/>
        <v>1</v>
      </c>
      <c r="U361">
        <f t="shared" si="66"/>
        <v>0</v>
      </c>
      <c r="V361" s="5">
        <f>SUM(Table1[[#This Row],[Spalte94]:[Spalte92]])*5</f>
        <v>5</v>
      </c>
      <c r="W361" t="s">
        <v>41</v>
      </c>
      <c r="X361" s="5">
        <f t="shared" si="67"/>
        <v>0</v>
      </c>
      <c r="Y361" t="s">
        <v>46</v>
      </c>
      <c r="Z361" s="5">
        <f t="shared" si="68"/>
        <v>0</v>
      </c>
      <c r="AA361" t="s">
        <v>19</v>
      </c>
      <c r="AB361" s="5">
        <f t="shared" si="69"/>
        <v>0</v>
      </c>
      <c r="AC361" t="s">
        <v>27</v>
      </c>
      <c r="AD361" s="5">
        <f t="shared" si="70"/>
        <v>5</v>
      </c>
      <c r="AE361" t="s">
        <v>37</v>
      </c>
      <c r="AF361" s="5">
        <f t="shared" si="71"/>
        <v>0</v>
      </c>
      <c r="AG361" s="1">
        <v>6</v>
      </c>
      <c r="AH361" s="6">
        <f>ABS(8-Table1[[#This Row],[Die 1. Frauen des FCSP landet in der Regionalliga Nord (12er Liga) auf Rang...?]])</f>
        <v>2</v>
      </c>
      <c r="AI361" s="6">
        <f>0-Table1[[#This Row],[Spalte16]]</f>
        <v>-2</v>
      </c>
      <c r="AJ361" s="1">
        <v>13</v>
      </c>
      <c r="AK361" s="6">
        <f>ABS(16-Table1[[#This Row],[Die U23 des FCSP landet in der Regionalliga Nord (18er Liga) auf Rang....?]])</f>
        <v>3</v>
      </c>
      <c r="AL361" s="6">
        <f>0-Table1[[#This Row],[Spalte17]]</f>
        <v>-3</v>
      </c>
      <c r="AM36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61"/>
    </row>
    <row r="362" spans="1:42" x14ac:dyDescent="0.25">
      <c r="A362">
        <v>360</v>
      </c>
      <c r="B362" t="s">
        <v>113</v>
      </c>
      <c r="C362" s="1">
        <v>13</v>
      </c>
      <c r="D362" s="6">
        <f>-18+Table1[[#This Row],[Auf welchem Platz landet der FC St. Pauli in der 1. Bundesliga 2025/26?]]</f>
        <v>-5</v>
      </c>
      <c r="E362" t="s">
        <v>14</v>
      </c>
      <c r="F362" s="5">
        <v>5</v>
      </c>
      <c r="G362" t="s">
        <v>14</v>
      </c>
      <c r="H362" t="s">
        <v>54</v>
      </c>
      <c r="I362" t="s">
        <v>25</v>
      </c>
      <c r="J362" t="s">
        <v>16</v>
      </c>
      <c r="K362">
        <f t="shared" si="60"/>
        <v>1</v>
      </c>
      <c r="L362">
        <f t="shared" si="61"/>
        <v>1</v>
      </c>
      <c r="M362">
        <f t="shared" si="62"/>
        <v>0</v>
      </c>
      <c r="N362">
        <f t="shared" si="63"/>
        <v>1</v>
      </c>
      <c r="O362" s="5">
        <f>SUM(Table1[[#This Row],[Spalte5]:[Spalte6]])*5</f>
        <v>15</v>
      </c>
      <c r="P362" t="s">
        <v>34</v>
      </c>
      <c r="Q362" t="s">
        <v>78</v>
      </c>
      <c r="R362" t="s">
        <v>15</v>
      </c>
      <c r="S362">
        <f t="shared" si="64"/>
        <v>0</v>
      </c>
      <c r="T362">
        <f t="shared" si="65"/>
        <v>1</v>
      </c>
      <c r="U362">
        <f t="shared" si="66"/>
        <v>0</v>
      </c>
      <c r="V362" s="5">
        <f>SUM(Table1[[#This Row],[Spalte94]:[Spalte92]])*5</f>
        <v>5</v>
      </c>
      <c r="W362" t="s">
        <v>41</v>
      </c>
      <c r="X362" s="5">
        <f t="shared" si="67"/>
        <v>0</v>
      </c>
      <c r="Y362" t="s">
        <v>18</v>
      </c>
      <c r="Z362" s="5">
        <f t="shared" si="68"/>
        <v>0</v>
      </c>
      <c r="AA362" t="s">
        <v>19</v>
      </c>
      <c r="AB362" s="5">
        <f t="shared" si="69"/>
        <v>0</v>
      </c>
      <c r="AC362" t="s">
        <v>20</v>
      </c>
      <c r="AD362" s="5">
        <f t="shared" si="70"/>
        <v>0</v>
      </c>
      <c r="AE362" t="s">
        <v>28</v>
      </c>
      <c r="AF362" s="5">
        <f t="shared" si="71"/>
        <v>0</v>
      </c>
      <c r="AG362" s="1">
        <v>5</v>
      </c>
      <c r="AH362" s="6">
        <f>ABS(8-Table1[[#This Row],[Die 1. Frauen des FCSP landet in der Regionalliga Nord (12er Liga) auf Rang...?]])</f>
        <v>3</v>
      </c>
      <c r="AI362" s="6">
        <f>0-Table1[[#This Row],[Spalte16]]</f>
        <v>-3</v>
      </c>
      <c r="AJ362" s="1">
        <v>15</v>
      </c>
      <c r="AK362" s="6">
        <f>ABS(16-Table1[[#This Row],[Die U23 des FCSP landet in der Regionalliga Nord (18er Liga) auf Rang....?]])</f>
        <v>1</v>
      </c>
      <c r="AL362" s="6">
        <f>0-Table1[[#This Row],[Spalte17]]</f>
        <v>-1</v>
      </c>
      <c r="AM36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62"/>
    </row>
    <row r="363" spans="1:42" x14ac:dyDescent="0.25">
      <c r="A363">
        <v>361</v>
      </c>
      <c r="B363" t="s">
        <v>29</v>
      </c>
      <c r="C363" s="1">
        <v>13</v>
      </c>
      <c r="D363" s="6">
        <f>-18+Table1[[#This Row],[Auf welchem Platz landet der FC St. Pauli in der 1. Bundesliga 2025/26?]]</f>
        <v>-5</v>
      </c>
      <c r="E363" t="s">
        <v>14</v>
      </c>
      <c r="F363" s="5">
        <v>5</v>
      </c>
      <c r="G363" t="s">
        <v>14</v>
      </c>
      <c r="H363" t="s">
        <v>56</v>
      </c>
      <c r="I363" t="s">
        <v>25</v>
      </c>
      <c r="J363" t="s">
        <v>17</v>
      </c>
      <c r="K363">
        <f t="shared" si="60"/>
        <v>1</v>
      </c>
      <c r="L363">
        <f t="shared" si="61"/>
        <v>1</v>
      </c>
      <c r="M363">
        <f t="shared" si="62"/>
        <v>1</v>
      </c>
      <c r="N363">
        <f t="shared" si="63"/>
        <v>0</v>
      </c>
      <c r="O363" s="5">
        <f>SUM(Table1[[#This Row],[Spalte5]:[Spalte6]])*5</f>
        <v>15</v>
      </c>
      <c r="P363" t="s">
        <v>23</v>
      </c>
      <c r="Q363" t="s">
        <v>78</v>
      </c>
      <c r="R363" t="s">
        <v>34</v>
      </c>
      <c r="S363">
        <f t="shared" si="64"/>
        <v>0</v>
      </c>
      <c r="T363">
        <f t="shared" si="65"/>
        <v>1</v>
      </c>
      <c r="U363">
        <f t="shared" si="66"/>
        <v>0</v>
      </c>
      <c r="V363" s="5">
        <f>SUM(Table1[[#This Row],[Spalte94]:[Spalte92]])*5</f>
        <v>5</v>
      </c>
      <c r="W363" t="s">
        <v>23</v>
      </c>
      <c r="X363" s="5">
        <f t="shared" si="67"/>
        <v>0</v>
      </c>
      <c r="Y363" t="s">
        <v>30</v>
      </c>
      <c r="Z363" s="5">
        <f t="shared" si="68"/>
        <v>0</v>
      </c>
      <c r="AA363" t="s">
        <v>19</v>
      </c>
      <c r="AB363" s="5">
        <f t="shared" si="69"/>
        <v>0</v>
      </c>
      <c r="AC363" t="s">
        <v>31</v>
      </c>
      <c r="AD363" s="5">
        <f t="shared" si="70"/>
        <v>0</v>
      </c>
      <c r="AE363" t="s">
        <v>32</v>
      </c>
      <c r="AF363" s="5">
        <f t="shared" si="71"/>
        <v>0</v>
      </c>
      <c r="AG363" s="1">
        <v>7</v>
      </c>
      <c r="AH363" s="6">
        <f>ABS(8-Table1[[#This Row],[Die 1. Frauen des FCSP landet in der Regionalliga Nord (12er Liga) auf Rang...?]])</f>
        <v>1</v>
      </c>
      <c r="AI363" s="6">
        <f>0-Table1[[#This Row],[Spalte16]]</f>
        <v>-1</v>
      </c>
      <c r="AJ363" s="1">
        <v>13</v>
      </c>
      <c r="AK363" s="6">
        <f>ABS(16-Table1[[#This Row],[Die U23 des FCSP landet in der Regionalliga Nord (18er Liga) auf Rang....?]])</f>
        <v>3</v>
      </c>
      <c r="AL363" s="6">
        <f>0-Table1[[#This Row],[Spalte17]]</f>
        <v>-3</v>
      </c>
      <c r="AM36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63"/>
    </row>
    <row r="364" spans="1:42" x14ac:dyDescent="0.25">
      <c r="A364">
        <v>362</v>
      </c>
      <c r="B364" t="s">
        <v>185</v>
      </c>
      <c r="C364" s="1">
        <v>11</v>
      </c>
      <c r="D364" s="6">
        <f>-18+Table1[[#This Row],[Auf welchem Platz landet der FC St. Pauli in der 1. Bundesliga 2025/26?]]</f>
        <v>-7</v>
      </c>
      <c r="E364" t="s">
        <v>14</v>
      </c>
      <c r="F364" s="5">
        <v>5</v>
      </c>
      <c r="G364" t="s">
        <v>14</v>
      </c>
      <c r="H364" t="s">
        <v>25</v>
      </c>
      <c r="I364" t="s">
        <v>56</v>
      </c>
      <c r="J364" t="s">
        <v>43</v>
      </c>
      <c r="K364">
        <f t="shared" si="60"/>
        <v>1</v>
      </c>
      <c r="L364">
        <f t="shared" si="61"/>
        <v>1</v>
      </c>
      <c r="M364">
        <f t="shared" si="62"/>
        <v>0</v>
      </c>
      <c r="N364">
        <f t="shared" si="63"/>
        <v>0</v>
      </c>
      <c r="O364" s="5">
        <f>SUM(Table1[[#This Row],[Spalte5]:[Spalte6]])*5</f>
        <v>10</v>
      </c>
      <c r="P364" t="s">
        <v>34</v>
      </c>
      <c r="Q364" t="s">
        <v>41</v>
      </c>
      <c r="R364" t="s">
        <v>78</v>
      </c>
      <c r="S364">
        <f t="shared" si="64"/>
        <v>0</v>
      </c>
      <c r="T364">
        <f t="shared" si="65"/>
        <v>1</v>
      </c>
      <c r="U364">
        <f t="shared" si="66"/>
        <v>0</v>
      </c>
      <c r="V364" s="5">
        <f>SUM(Table1[[#This Row],[Spalte94]:[Spalte92]])*5</f>
        <v>5</v>
      </c>
      <c r="W364" t="s">
        <v>50</v>
      </c>
      <c r="X364" s="5">
        <f t="shared" si="67"/>
        <v>0</v>
      </c>
      <c r="Y364" t="s">
        <v>18</v>
      </c>
      <c r="Z364" s="5">
        <f t="shared" si="68"/>
        <v>0</v>
      </c>
      <c r="AA364" t="s">
        <v>19</v>
      </c>
      <c r="AB364" s="5">
        <f t="shared" si="69"/>
        <v>0</v>
      </c>
      <c r="AC364" t="s">
        <v>20</v>
      </c>
      <c r="AD364" s="5">
        <f t="shared" si="70"/>
        <v>0</v>
      </c>
      <c r="AE364" t="s">
        <v>28</v>
      </c>
      <c r="AF364" s="5">
        <f t="shared" si="71"/>
        <v>0</v>
      </c>
      <c r="AG364" s="1">
        <v>8</v>
      </c>
      <c r="AH364" s="6">
        <f>ABS(8-Table1[[#This Row],[Die 1. Frauen des FCSP landet in der Regionalliga Nord (12er Liga) auf Rang...?]])</f>
        <v>0</v>
      </c>
      <c r="AI364" s="6">
        <v>5</v>
      </c>
      <c r="AJ364" s="1">
        <v>14</v>
      </c>
      <c r="AK364" s="6">
        <f>ABS(16-Table1[[#This Row],[Die U23 des FCSP landet in der Regionalliga Nord (18er Liga) auf Rang....?]])</f>
        <v>2</v>
      </c>
      <c r="AL364" s="6">
        <f>0-Table1[[#This Row],[Spalte17]]</f>
        <v>-2</v>
      </c>
      <c r="AM36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64"/>
    </row>
    <row r="365" spans="1:42" x14ac:dyDescent="0.25">
      <c r="A365">
        <v>363</v>
      </c>
      <c r="B365" t="s">
        <v>425</v>
      </c>
      <c r="C365" s="1">
        <v>13</v>
      </c>
      <c r="D365" s="6">
        <f>-18+Table1[[#This Row],[Auf welchem Platz landet der FC St. Pauli in der 1. Bundesliga 2025/26?]]</f>
        <v>-5</v>
      </c>
      <c r="E365" t="s">
        <v>14</v>
      </c>
      <c r="F365" s="5">
        <v>5</v>
      </c>
      <c r="G365" t="s">
        <v>14</v>
      </c>
      <c r="H365" t="s">
        <v>56</v>
      </c>
      <c r="I365" t="s">
        <v>43</v>
      </c>
      <c r="J365" t="s">
        <v>17</v>
      </c>
      <c r="K365">
        <f t="shared" si="60"/>
        <v>1</v>
      </c>
      <c r="L365">
        <f t="shared" si="61"/>
        <v>0</v>
      </c>
      <c r="M365">
        <f t="shared" si="62"/>
        <v>1</v>
      </c>
      <c r="N365">
        <f t="shared" si="63"/>
        <v>0</v>
      </c>
      <c r="O365" s="5">
        <f>SUM(Table1[[#This Row],[Spalte5]:[Spalte6]])*5</f>
        <v>10</v>
      </c>
      <c r="P365" t="s">
        <v>78</v>
      </c>
      <c r="Q365" t="s">
        <v>23</v>
      </c>
      <c r="R365" t="s">
        <v>15</v>
      </c>
      <c r="S365">
        <f t="shared" si="64"/>
        <v>0</v>
      </c>
      <c r="T365">
        <f t="shared" si="65"/>
        <v>1</v>
      </c>
      <c r="U365">
        <f t="shared" si="66"/>
        <v>0</v>
      </c>
      <c r="V365" s="5">
        <f>SUM(Table1[[#This Row],[Spalte94]:[Spalte92]])*5</f>
        <v>5</v>
      </c>
      <c r="W365" t="s">
        <v>23</v>
      </c>
      <c r="X365" s="5">
        <f t="shared" si="67"/>
        <v>0</v>
      </c>
      <c r="Y365" t="s">
        <v>18</v>
      </c>
      <c r="Z365" s="5">
        <f t="shared" si="68"/>
        <v>0</v>
      </c>
      <c r="AA365" t="s">
        <v>35</v>
      </c>
      <c r="AB365" s="5">
        <f t="shared" si="69"/>
        <v>0</v>
      </c>
      <c r="AC365" t="s">
        <v>27</v>
      </c>
      <c r="AD365" s="5">
        <f t="shared" si="70"/>
        <v>5</v>
      </c>
      <c r="AE365" t="s">
        <v>28</v>
      </c>
      <c r="AF365" s="5">
        <f t="shared" si="71"/>
        <v>0</v>
      </c>
      <c r="AG365" s="1">
        <v>7</v>
      </c>
      <c r="AH365" s="6">
        <f>ABS(8-Table1[[#This Row],[Die 1. Frauen des FCSP landet in der Regionalliga Nord (12er Liga) auf Rang...?]])</f>
        <v>1</v>
      </c>
      <c r="AI365" s="6">
        <f>0-Table1[[#This Row],[Spalte16]]</f>
        <v>-1</v>
      </c>
      <c r="AJ365" s="1">
        <v>13</v>
      </c>
      <c r="AK365" s="6">
        <f>ABS(16-Table1[[#This Row],[Die U23 des FCSP landet in der Regionalliga Nord (18er Liga) auf Rang....?]])</f>
        <v>3</v>
      </c>
      <c r="AL365" s="6">
        <f>0-Table1[[#This Row],[Spalte17]]</f>
        <v>-3</v>
      </c>
      <c r="AM36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65"/>
    </row>
    <row r="366" spans="1:42" x14ac:dyDescent="0.25">
      <c r="A366">
        <v>364</v>
      </c>
      <c r="B366" t="s">
        <v>731</v>
      </c>
      <c r="C366" s="1">
        <v>13</v>
      </c>
      <c r="D366" s="6">
        <f>-18+Table1[[#This Row],[Auf welchem Platz landet der FC St. Pauli in der 1. Bundesliga 2025/26?]]</f>
        <v>-5</v>
      </c>
      <c r="E366" t="s">
        <v>14</v>
      </c>
      <c r="F366" s="5">
        <v>5</v>
      </c>
      <c r="G366" t="s">
        <v>14</v>
      </c>
      <c r="H366" t="s">
        <v>56</v>
      </c>
      <c r="I366" t="s">
        <v>25</v>
      </c>
      <c r="J366" t="s">
        <v>43</v>
      </c>
      <c r="K366">
        <f t="shared" si="60"/>
        <v>1</v>
      </c>
      <c r="L366">
        <f t="shared" si="61"/>
        <v>1</v>
      </c>
      <c r="M366">
        <f t="shared" si="62"/>
        <v>0</v>
      </c>
      <c r="N366">
        <f t="shared" si="63"/>
        <v>0</v>
      </c>
      <c r="O366" s="5">
        <f>SUM(Table1[[#This Row],[Spalte5]:[Spalte6]])*5</f>
        <v>10</v>
      </c>
      <c r="P366" t="s">
        <v>34</v>
      </c>
      <c r="Q366" t="s">
        <v>15</v>
      </c>
      <c r="R366" t="s">
        <v>78</v>
      </c>
      <c r="S366">
        <f t="shared" si="64"/>
        <v>0</v>
      </c>
      <c r="T366">
        <f t="shared" si="65"/>
        <v>1</v>
      </c>
      <c r="U366">
        <f t="shared" si="66"/>
        <v>0</v>
      </c>
      <c r="V366" s="5">
        <f>SUM(Table1[[#This Row],[Spalte94]:[Spalte92]])*5</f>
        <v>5</v>
      </c>
      <c r="W366" t="s">
        <v>34</v>
      </c>
      <c r="X366" s="5">
        <f t="shared" si="67"/>
        <v>0</v>
      </c>
      <c r="Y366" t="s">
        <v>18</v>
      </c>
      <c r="Z366" s="5">
        <f t="shared" si="68"/>
        <v>0</v>
      </c>
      <c r="AA366" t="s">
        <v>19</v>
      </c>
      <c r="AB366" s="5">
        <f t="shared" si="69"/>
        <v>0</v>
      </c>
      <c r="AC366" t="s">
        <v>27</v>
      </c>
      <c r="AD366" s="5">
        <f t="shared" si="70"/>
        <v>5</v>
      </c>
      <c r="AE366" t="s">
        <v>28</v>
      </c>
      <c r="AF366" s="5">
        <f t="shared" si="71"/>
        <v>0</v>
      </c>
      <c r="AG366" s="1">
        <v>6</v>
      </c>
      <c r="AH366" s="6">
        <f>ABS(8-Table1[[#This Row],[Die 1. Frauen des FCSP landet in der Regionalliga Nord (12er Liga) auf Rang...?]])</f>
        <v>2</v>
      </c>
      <c r="AI366" s="6">
        <f>0-Table1[[#This Row],[Spalte16]]</f>
        <v>-2</v>
      </c>
      <c r="AJ366" s="1">
        <v>14</v>
      </c>
      <c r="AK366" s="6">
        <f>ABS(16-Table1[[#This Row],[Die U23 des FCSP landet in der Regionalliga Nord (18er Liga) auf Rang....?]])</f>
        <v>2</v>
      </c>
      <c r="AL366" s="6">
        <f>0-Table1[[#This Row],[Spalte17]]</f>
        <v>-2</v>
      </c>
      <c r="AM36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66"/>
    </row>
    <row r="367" spans="1:42" x14ac:dyDescent="0.25">
      <c r="A367">
        <v>365</v>
      </c>
      <c r="B367" t="s">
        <v>753</v>
      </c>
      <c r="C367" s="1">
        <v>13</v>
      </c>
      <c r="D367" s="6">
        <f>-18+Table1[[#This Row],[Auf welchem Platz landet der FC St. Pauli in der 1. Bundesliga 2025/26?]]</f>
        <v>-5</v>
      </c>
      <c r="E367" t="s">
        <v>14</v>
      </c>
      <c r="F367" s="5">
        <v>5</v>
      </c>
      <c r="G367" t="s">
        <v>14</v>
      </c>
      <c r="H367" t="s">
        <v>25</v>
      </c>
      <c r="I367" t="s">
        <v>17</v>
      </c>
      <c r="J367" t="s">
        <v>54</v>
      </c>
      <c r="K367">
        <f t="shared" si="60"/>
        <v>1</v>
      </c>
      <c r="L367">
        <f t="shared" si="61"/>
        <v>1</v>
      </c>
      <c r="M367">
        <f t="shared" si="62"/>
        <v>1</v>
      </c>
      <c r="N367">
        <f t="shared" si="63"/>
        <v>0</v>
      </c>
      <c r="O367" s="5">
        <f>SUM(Table1[[#This Row],[Spalte5]:[Spalte6]])*5</f>
        <v>15</v>
      </c>
      <c r="P367" t="s">
        <v>34</v>
      </c>
      <c r="Q367" t="s">
        <v>78</v>
      </c>
      <c r="R367" t="s">
        <v>24</v>
      </c>
      <c r="S367">
        <f t="shared" si="64"/>
        <v>0</v>
      </c>
      <c r="T367">
        <f t="shared" si="65"/>
        <v>1</v>
      </c>
      <c r="U367">
        <f t="shared" si="66"/>
        <v>0</v>
      </c>
      <c r="V367" s="5">
        <f>SUM(Table1[[#This Row],[Spalte94]:[Spalte92]])*5</f>
        <v>5</v>
      </c>
      <c r="W367" t="s">
        <v>58</v>
      </c>
      <c r="X367" s="5">
        <f t="shared" si="67"/>
        <v>0</v>
      </c>
      <c r="Y367" t="s">
        <v>18</v>
      </c>
      <c r="Z367" s="5">
        <f t="shared" si="68"/>
        <v>0</v>
      </c>
      <c r="AA367" t="s">
        <v>35</v>
      </c>
      <c r="AB367" s="5">
        <f t="shared" si="69"/>
        <v>0</v>
      </c>
      <c r="AC367" t="s">
        <v>20</v>
      </c>
      <c r="AD367" s="5">
        <f t="shared" si="70"/>
        <v>0</v>
      </c>
      <c r="AE367" t="s">
        <v>28</v>
      </c>
      <c r="AF367" s="5">
        <f t="shared" si="71"/>
        <v>0</v>
      </c>
      <c r="AG367" s="1">
        <v>6</v>
      </c>
      <c r="AH367" s="6">
        <f>ABS(8-Table1[[#This Row],[Die 1. Frauen des FCSP landet in der Regionalliga Nord (12er Liga) auf Rang...?]])</f>
        <v>2</v>
      </c>
      <c r="AI367" s="6">
        <f>0-Table1[[#This Row],[Spalte16]]</f>
        <v>-2</v>
      </c>
      <c r="AJ367" s="1">
        <v>14</v>
      </c>
      <c r="AK367" s="6">
        <f>ABS(16-Table1[[#This Row],[Die U23 des FCSP landet in der Regionalliga Nord (18er Liga) auf Rang....?]])</f>
        <v>2</v>
      </c>
      <c r="AL367" s="6">
        <f>0-Table1[[#This Row],[Spalte17]]</f>
        <v>-2</v>
      </c>
      <c r="AM36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67"/>
    </row>
    <row r="368" spans="1:42" x14ac:dyDescent="0.25">
      <c r="A368">
        <v>366</v>
      </c>
      <c r="B368" t="s">
        <v>850</v>
      </c>
      <c r="C368" s="1">
        <v>12</v>
      </c>
      <c r="D368" s="6">
        <f>-18+Table1[[#This Row],[Auf welchem Platz landet der FC St. Pauli in der 1. Bundesliga 2025/26?]]</f>
        <v>-6</v>
      </c>
      <c r="E368" t="s">
        <v>14</v>
      </c>
      <c r="F368" s="5">
        <v>5</v>
      </c>
      <c r="G368" t="s">
        <v>14</v>
      </c>
      <c r="H368" t="s">
        <v>56</v>
      </c>
      <c r="I368" t="s">
        <v>16</v>
      </c>
      <c r="J368" t="s">
        <v>43</v>
      </c>
      <c r="K368">
        <f t="shared" si="60"/>
        <v>1</v>
      </c>
      <c r="L368">
        <f t="shared" si="61"/>
        <v>0</v>
      </c>
      <c r="M368">
        <f t="shared" si="62"/>
        <v>0</v>
      </c>
      <c r="N368">
        <f t="shared" si="63"/>
        <v>1</v>
      </c>
      <c r="O368" s="5">
        <f>SUM(Table1[[#This Row],[Spalte5]:[Spalte6]])*5</f>
        <v>10</v>
      </c>
      <c r="P368" t="s">
        <v>23</v>
      </c>
      <c r="Q368" t="s">
        <v>78</v>
      </c>
      <c r="R368" t="s">
        <v>34</v>
      </c>
      <c r="S368">
        <f t="shared" si="64"/>
        <v>0</v>
      </c>
      <c r="T368">
        <f t="shared" si="65"/>
        <v>1</v>
      </c>
      <c r="U368">
        <f t="shared" si="66"/>
        <v>0</v>
      </c>
      <c r="V368" s="5">
        <f>SUM(Table1[[#This Row],[Spalte94]:[Spalte92]])*5</f>
        <v>5</v>
      </c>
      <c r="W368" t="s">
        <v>34</v>
      </c>
      <c r="X368" s="5">
        <f t="shared" si="67"/>
        <v>0</v>
      </c>
      <c r="Y368" t="s">
        <v>18</v>
      </c>
      <c r="Z368" s="5">
        <f t="shared" si="68"/>
        <v>0</v>
      </c>
      <c r="AA368" t="s">
        <v>19</v>
      </c>
      <c r="AB368" s="5">
        <f t="shared" si="69"/>
        <v>0</v>
      </c>
      <c r="AC368" t="s">
        <v>20</v>
      </c>
      <c r="AD368" s="5">
        <f t="shared" si="70"/>
        <v>0</v>
      </c>
      <c r="AE368" t="s">
        <v>39</v>
      </c>
      <c r="AF368" s="5">
        <f t="shared" si="71"/>
        <v>0</v>
      </c>
      <c r="AG368" s="1">
        <v>8</v>
      </c>
      <c r="AH368" s="6">
        <f>ABS(8-Table1[[#This Row],[Die 1. Frauen des FCSP landet in der Regionalliga Nord (12er Liga) auf Rang...?]])</f>
        <v>0</v>
      </c>
      <c r="AI368" s="6">
        <v>5</v>
      </c>
      <c r="AJ368" s="1">
        <v>13</v>
      </c>
      <c r="AK368" s="6">
        <f>ABS(16-Table1[[#This Row],[Die U23 des FCSP landet in der Regionalliga Nord (18er Liga) auf Rang....?]])</f>
        <v>3</v>
      </c>
      <c r="AL368" s="6">
        <f>0-Table1[[#This Row],[Spalte17]]</f>
        <v>-3</v>
      </c>
      <c r="AM36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68"/>
    </row>
    <row r="369" spans="1:42" x14ac:dyDescent="0.25">
      <c r="A369">
        <v>367</v>
      </c>
      <c r="B369" t="s">
        <v>621</v>
      </c>
      <c r="C369" s="1">
        <v>13</v>
      </c>
      <c r="D369" s="6">
        <f>-18+Table1[[#This Row],[Auf welchem Platz landet der FC St. Pauli in der 1. Bundesliga 2025/26?]]</f>
        <v>-5</v>
      </c>
      <c r="E369" t="s">
        <v>14</v>
      </c>
      <c r="F369" s="5">
        <v>5</v>
      </c>
      <c r="G369" t="s">
        <v>14</v>
      </c>
      <c r="H369" t="s">
        <v>56</v>
      </c>
      <c r="I369" t="s">
        <v>25</v>
      </c>
      <c r="J369" t="s">
        <v>43</v>
      </c>
      <c r="K369">
        <f t="shared" si="60"/>
        <v>1</v>
      </c>
      <c r="L369">
        <f t="shared" si="61"/>
        <v>1</v>
      </c>
      <c r="M369">
        <f t="shared" si="62"/>
        <v>0</v>
      </c>
      <c r="N369">
        <f t="shared" si="63"/>
        <v>0</v>
      </c>
      <c r="O369" s="5">
        <f>SUM(Table1[[#This Row],[Spalte5]:[Spalte6]])*5</f>
        <v>10</v>
      </c>
      <c r="P369" t="s">
        <v>78</v>
      </c>
      <c r="Q369" t="s">
        <v>23</v>
      </c>
      <c r="R369" t="s">
        <v>34</v>
      </c>
      <c r="S369">
        <f t="shared" si="64"/>
        <v>0</v>
      </c>
      <c r="T369">
        <f t="shared" si="65"/>
        <v>1</v>
      </c>
      <c r="U369">
        <f t="shared" si="66"/>
        <v>0</v>
      </c>
      <c r="V369" s="5">
        <f>SUM(Table1[[#This Row],[Spalte94]:[Spalte92]])*5</f>
        <v>5</v>
      </c>
      <c r="W369" t="s">
        <v>15</v>
      </c>
      <c r="X369" s="5">
        <f t="shared" si="67"/>
        <v>0</v>
      </c>
      <c r="Y369" t="s">
        <v>18</v>
      </c>
      <c r="Z369" s="5">
        <f t="shared" si="68"/>
        <v>0</v>
      </c>
      <c r="AA369" t="s">
        <v>19</v>
      </c>
      <c r="AB369" s="5">
        <f t="shared" si="69"/>
        <v>0</v>
      </c>
      <c r="AC369" t="s">
        <v>27</v>
      </c>
      <c r="AD369" s="5">
        <f t="shared" si="70"/>
        <v>5</v>
      </c>
      <c r="AE369" t="s">
        <v>32</v>
      </c>
      <c r="AF369" s="5">
        <f t="shared" si="71"/>
        <v>0</v>
      </c>
      <c r="AG369" s="1">
        <v>5</v>
      </c>
      <c r="AH369" s="6">
        <f>ABS(8-Table1[[#This Row],[Die 1. Frauen des FCSP landet in der Regionalliga Nord (12er Liga) auf Rang...?]])</f>
        <v>3</v>
      </c>
      <c r="AI369" s="6">
        <f>0-Table1[[#This Row],[Spalte16]]</f>
        <v>-3</v>
      </c>
      <c r="AJ369" s="1">
        <v>15</v>
      </c>
      <c r="AK369" s="6">
        <f>ABS(16-Table1[[#This Row],[Die U23 des FCSP landet in der Regionalliga Nord (18er Liga) auf Rang....?]])</f>
        <v>1</v>
      </c>
      <c r="AL369" s="6">
        <f>0-Table1[[#This Row],[Spalte17]]</f>
        <v>-1</v>
      </c>
      <c r="AM36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69"/>
    </row>
    <row r="370" spans="1:42" x14ac:dyDescent="0.25">
      <c r="A370">
        <v>368</v>
      </c>
      <c r="B370" t="s">
        <v>302</v>
      </c>
      <c r="C370" s="1">
        <v>14</v>
      </c>
      <c r="D370" s="6">
        <f>-18+Table1[[#This Row],[Auf welchem Platz landet der FC St. Pauli in der 1. Bundesliga 2025/26?]]</f>
        <v>-4</v>
      </c>
      <c r="E370" t="s">
        <v>14</v>
      </c>
      <c r="F370" s="5">
        <v>5</v>
      </c>
      <c r="G370" t="s">
        <v>14</v>
      </c>
      <c r="H370" t="s">
        <v>56</v>
      </c>
      <c r="I370" t="s">
        <v>25</v>
      </c>
      <c r="J370" t="s">
        <v>54</v>
      </c>
      <c r="K370">
        <f t="shared" si="60"/>
        <v>1</v>
      </c>
      <c r="L370">
        <f t="shared" si="61"/>
        <v>1</v>
      </c>
      <c r="M370">
        <f t="shared" si="62"/>
        <v>0</v>
      </c>
      <c r="N370">
        <f t="shared" si="63"/>
        <v>0</v>
      </c>
      <c r="O370" s="5">
        <f>SUM(Table1[[#This Row],[Spalte5]:[Spalte6]])*5</f>
        <v>10</v>
      </c>
      <c r="P370" t="s">
        <v>78</v>
      </c>
      <c r="Q370" t="s">
        <v>23</v>
      </c>
      <c r="R370" t="s">
        <v>34</v>
      </c>
      <c r="S370">
        <f t="shared" si="64"/>
        <v>0</v>
      </c>
      <c r="T370">
        <f t="shared" si="65"/>
        <v>1</v>
      </c>
      <c r="U370">
        <f t="shared" si="66"/>
        <v>0</v>
      </c>
      <c r="V370" s="5">
        <f>SUM(Table1[[#This Row],[Spalte94]:[Spalte92]])*5</f>
        <v>5</v>
      </c>
      <c r="W370" t="s">
        <v>58</v>
      </c>
      <c r="X370" s="5">
        <f t="shared" si="67"/>
        <v>0</v>
      </c>
      <c r="Y370" t="s">
        <v>44</v>
      </c>
      <c r="Z370" s="5">
        <f t="shared" si="68"/>
        <v>5</v>
      </c>
      <c r="AA370" t="s">
        <v>19</v>
      </c>
      <c r="AB370" s="5">
        <f t="shared" si="69"/>
        <v>0</v>
      </c>
      <c r="AC370" t="s">
        <v>20</v>
      </c>
      <c r="AD370" s="5">
        <f t="shared" si="70"/>
        <v>0</v>
      </c>
      <c r="AE370" t="s">
        <v>32</v>
      </c>
      <c r="AF370" s="5">
        <f t="shared" si="71"/>
        <v>0</v>
      </c>
      <c r="AG370" s="1">
        <v>4</v>
      </c>
      <c r="AH370" s="6">
        <f>ABS(8-Table1[[#This Row],[Die 1. Frauen des FCSP landet in der Regionalliga Nord (12er Liga) auf Rang...?]])</f>
        <v>4</v>
      </c>
      <c r="AI370" s="6">
        <f>0-Table1[[#This Row],[Spalte16]]</f>
        <v>-4</v>
      </c>
      <c r="AJ370" s="1">
        <v>15</v>
      </c>
      <c r="AK370" s="6">
        <f>ABS(16-Table1[[#This Row],[Die U23 des FCSP landet in der Regionalliga Nord (18er Liga) auf Rang....?]])</f>
        <v>1</v>
      </c>
      <c r="AL370" s="6">
        <f>0-Table1[[#This Row],[Spalte17]]</f>
        <v>-1</v>
      </c>
      <c r="AM37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70"/>
    </row>
    <row r="371" spans="1:42" x14ac:dyDescent="0.25">
      <c r="A371">
        <v>369</v>
      </c>
      <c r="B371" t="s">
        <v>600</v>
      </c>
      <c r="C371" s="1">
        <v>13</v>
      </c>
      <c r="D371" s="6">
        <f>-18+Table1[[#This Row],[Auf welchem Platz landet der FC St. Pauli in der 1. Bundesliga 2025/26?]]</f>
        <v>-5</v>
      </c>
      <c r="E371" t="s">
        <v>14</v>
      </c>
      <c r="F371" s="5">
        <v>5</v>
      </c>
      <c r="G371" t="s">
        <v>14</v>
      </c>
      <c r="H371" t="s">
        <v>25</v>
      </c>
      <c r="I371" t="s">
        <v>56</v>
      </c>
      <c r="J371" t="s">
        <v>54</v>
      </c>
      <c r="K371">
        <f t="shared" si="60"/>
        <v>1</v>
      </c>
      <c r="L371">
        <f t="shared" si="61"/>
        <v>1</v>
      </c>
      <c r="M371">
        <f t="shared" si="62"/>
        <v>0</v>
      </c>
      <c r="N371">
        <f t="shared" si="63"/>
        <v>0</v>
      </c>
      <c r="O371" s="5">
        <f>SUM(Table1[[#This Row],[Spalte5]:[Spalte6]])*5</f>
        <v>10</v>
      </c>
      <c r="P371" t="s">
        <v>34</v>
      </c>
      <c r="Q371" t="s">
        <v>78</v>
      </c>
      <c r="R371" t="s">
        <v>24</v>
      </c>
      <c r="S371">
        <f t="shared" si="64"/>
        <v>0</v>
      </c>
      <c r="T371">
        <f t="shared" si="65"/>
        <v>1</v>
      </c>
      <c r="U371">
        <f t="shared" si="66"/>
        <v>0</v>
      </c>
      <c r="V371" s="5">
        <f>SUM(Table1[[#This Row],[Spalte94]:[Spalte92]])*5</f>
        <v>5</v>
      </c>
      <c r="W371" t="s">
        <v>58</v>
      </c>
      <c r="X371" s="5">
        <f t="shared" si="67"/>
        <v>0</v>
      </c>
      <c r="Y371" t="s">
        <v>48</v>
      </c>
      <c r="Z371" s="5">
        <f t="shared" si="68"/>
        <v>0</v>
      </c>
      <c r="AA371" t="s">
        <v>65</v>
      </c>
      <c r="AB371" s="5">
        <f t="shared" si="69"/>
        <v>5</v>
      </c>
      <c r="AC371" t="s">
        <v>27</v>
      </c>
      <c r="AD371" s="5">
        <f t="shared" si="70"/>
        <v>5</v>
      </c>
      <c r="AE371" t="s">
        <v>28</v>
      </c>
      <c r="AF371" s="5">
        <f t="shared" si="71"/>
        <v>0</v>
      </c>
      <c r="AG371" s="1">
        <v>7</v>
      </c>
      <c r="AH371" s="6">
        <f>ABS(8-Table1[[#This Row],[Die 1. Frauen des FCSP landet in der Regionalliga Nord (12er Liga) auf Rang...?]])</f>
        <v>1</v>
      </c>
      <c r="AI371" s="6">
        <f>0-Table1[[#This Row],[Spalte16]]</f>
        <v>-1</v>
      </c>
      <c r="AJ371" s="1">
        <v>13</v>
      </c>
      <c r="AK371" s="6">
        <f>ABS(16-Table1[[#This Row],[Die U23 des FCSP landet in der Regionalliga Nord (18er Liga) auf Rang....?]])</f>
        <v>3</v>
      </c>
      <c r="AL371" s="6">
        <f>0-Table1[[#This Row],[Spalte17]]</f>
        <v>-3</v>
      </c>
      <c r="AM37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71"/>
    </row>
    <row r="372" spans="1:42" x14ac:dyDescent="0.25">
      <c r="A372">
        <v>370</v>
      </c>
      <c r="B372" t="s">
        <v>171</v>
      </c>
      <c r="C372" s="1">
        <v>16</v>
      </c>
      <c r="D372" s="6">
        <f>-18+Table1[[#This Row],[Auf welchem Platz landet der FC St. Pauli in der 1. Bundesliga 2025/26?]]</f>
        <v>-2</v>
      </c>
      <c r="E372" t="s">
        <v>14</v>
      </c>
      <c r="F372" s="5">
        <v>5</v>
      </c>
      <c r="G372" t="s">
        <v>25</v>
      </c>
      <c r="H372" t="s">
        <v>56</v>
      </c>
      <c r="I372" t="s">
        <v>54</v>
      </c>
      <c r="J372" t="s">
        <v>23</v>
      </c>
      <c r="K372">
        <f t="shared" si="60"/>
        <v>0</v>
      </c>
      <c r="L372">
        <f t="shared" si="61"/>
        <v>1</v>
      </c>
      <c r="M372">
        <f t="shared" si="62"/>
        <v>0</v>
      </c>
      <c r="N372">
        <f t="shared" si="63"/>
        <v>0</v>
      </c>
      <c r="O372" s="5">
        <f>SUM(Table1[[#This Row],[Spalte5]:[Spalte6]])*5</f>
        <v>5</v>
      </c>
      <c r="P372" t="s">
        <v>34</v>
      </c>
      <c r="Q372" t="s">
        <v>78</v>
      </c>
      <c r="R372" t="s">
        <v>15</v>
      </c>
      <c r="S372">
        <f t="shared" si="64"/>
        <v>0</v>
      </c>
      <c r="T372">
        <f t="shared" si="65"/>
        <v>1</v>
      </c>
      <c r="U372">
        <f t="shared" si="66"/>
        <v>0</v>
      </c>
      <c r="V372" s="5">
        <f>SUM(Table1[[#This Row],[Spalte94]:[Spalte92]])*5</f>
        <v>5</v>
      </c>
      <c r="W372" t="s">
        <v>34</v>
      </c>
      <c r="X372" s="5">
        <f t="shared" si="67"/>
        <v>0</v>
      </c>
      <c r="Y372" t="s">
        <v>18</v>
      </c>
      <c r="Z372" s="5">
        <f t="shared" si="68"/>
        <v>0</v>
      </c>
      <c r="AA372" t="s">
        <v>35</v>
      </c>
      <c r="AB372" s="5">
        <f t="shared" si="69"/>
        <v>0</v>
      </c>
      <c r="AC372" t="s">
        <v>20</v>
      </c>
      <c r="AD372" s="5">
        <f t="shared" si="70"/>
        <v>0</v>
      </c>
      <c r="AE372" t="s">
        <v>32</v>
      </c>
      <c r="AF372" s="5">
        <f t="shared" si="71"/>
        <v>0</v>
      </c>
      <c r="AG372" s="1">
        <v>10</v>
      </c>
      <c r="AH372" s="6">
        <f>ABS(8-Table1[[#This Row],[Die 1. Frauen des FCSP landet in der Regionalliga Nord (12er Liga) auf Rang...?]])</f>
        <v>2</v>
      </c>
      <c r="AI372" s="6">
        <f>0-Table1[[#This Row],[Spalte16]]</f>
        <v>-2</v>
      </c>
      <c r="AJ372" s="1">
        <v>16</v>
      </c>
      <c r="AK372" s="6">
        <f>ABS(16-Table1[[#This Row],[Die U23 des FCSP landet in der Regionalliga Nord (18er Liga) auf Rang....?]])</f>
        <v>0</v>
      </c>
      <c r="AL372" s="6">
        <v>5</v>
      </c>
      <c r="AM37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72"/>
    </row>
    <row r="373" spans="1:42" x14ac:dyDescent="0.25">
      <c r="A373">
        <v>371</v>
      </c>
      <c r="B373" t="s">
        <v>294</v>
      </c>
      <c r="C373" s="1">
        <v>15</v>
      </c>
      <c r="D373" s="6">
        <f>-18+Table1[[#This Row],[Auf welchem Platz landet der FC St. Pauli in der 1. Bundesliga 2025/26?]]</f>
        <v>-3</v>
      </c>
      <c r="E373" t="s">
        <v>14</v>
      </c>
      <c r="F373" s="5">
        <v>5</v>
      </c>
      <c r="G373" t="s">
        <v>14</v>
      </c>
      <c r="H373" t="s">
        <v>54</v>
      </c>
      <c r="I373" t="s">
        <v>17</v>
      </c>
      <c r="J373" t="s">
        <v>25</v>
      </c>
      <c r="K373">
        <f t="shared" si="60"/>
        <v>1</v>
      </c>
      <c r="L373">
        <f t="shared" si="61"/>
        <v>1</v>
      </c>
      <c r="M373">
        <f t="shared" si="62"/>
        <v>1</v>
      </c>
      <c r="N373">
        <f t="shared" si="63"/>
        <v>0</v>
      </c>
      <c r="O373" s="5">
        <f>SUM(Table1[[#This Row],[Spalte5]:[Spalte6]])*5</f>
        <v>15</v>
      </c>
      <c r="P373" t="s">
        <v>34</v>
      </c>
      <c r="Q373" t="s">
        <v>15</v>
      </c>
      <c r="R373" t="s">
        <v>23</v>
      </c>
      <c r="S373">
        <f t="shared" si="64"/>
        <v>0</v>
      </c>
      <c r="T373">
        <f t="shared" si="65"/>
        <v>0</v>
      </c>
      <c r="U373">
        <f t="shared" si="66"/>
        <v>0</v>
      </c>
      <c r="V373" s="5">
        <f>SUM(Table1[[#This Row],[Spalte94]:[Spalte92]])*5</f>
        <v>0</v>
      </c>
      <c r="W373" t="s">
        <v>34</v>
      </c>
      <c r="X373" s="5">
        <f t="shared" si="67"/>
        <v>0</v>
      </c>
      <c r="Y373" t="s">
        <v>18</v>
      </c>
      <c r="Z373" s="5">
        <f t="shared" si="68"/>
        <v>0</v>
      </c>
      <c r="AA373" t="s">
        <v>19</v>
      </c>
      <c r="AB373" s="5">
        <f t="shared" si="69"/>
        <v>0</v>
      </c>
      <c r="AC373" t="s">
        <v>27</v>
      </c>
      <c r="AD373" s="5">
        <f t="shared" si="70"/>
        <v>5</v>
      </c>
      <c r="AE373" t="s">
        <v>28</v>
      </c>
      <c r="AF373" s="5">
        <f t="shared" si="71"/>
        <v>0</v>
      </c>
      <c r="AG373" s="1">
        <v>4</v>
      </c>
      <c r="AH373" s="6">
        <f>ABS(8-Table1[[#This Row],[Die 1. Frauen des FCSP landet in der Regionalliga Nord (12er Liga) auf Rang...?]])</f>
        <v>4</v>
      </c>
      <c r="AI373" s="6">
        <f>0-Table1[[#This Row],[Spalte16]]</f>
        <v>-4</v>
      </c>
      <c r="AJ373" s="1">
        <v>14</v>
      </c>
      <c r="AK373" s="6">
        <f>ABS(16-Table1[[#This Row],[Die U23 des FCSP landet in der Regionalliga Nord (18er Liga) auf Rang....?]])</f>
        <v>2</v>
      </c>
      <c r="AL373" s="6">
        <f>0-Table1[[#This Row],[Spalte17]]</f>
        <v>-2</v>
      </c>
      <c r="AM37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73"/>
    </row>
    <row r="374" spans="1:42" x14ac:dyDescent="0.25">
      <c r="A374">
        <v>372</v>
      </c>
      <c r="B374" t="s">
        <v>510</v>
      </c>
      <c r="C374" s="1">
        <v>15</v>
      </c>
      <c r="D374" s="6">
        <f>-18+Table1[[#This Row],[Auf welchem Platz landet der FC St. Pauli in der 1. Bundesliga 2025/26?]]</f>
        <v>-3</v>
      </c>
      <c r="E374" t="s">
        <v>14</v>
      </c>
      <c r="F374" s="5">
        <v>5</v>
      </c>
      <c r="G374" t="s">
        <v>25</v>
      </c>
      <c r="H374" t="s">
        <v>14</v>
      </c>
      <c r="I374" t="s">
        <v>56</v>
      </c>
      <c r="J374" t="s">
        <v>16</v>
      </c>
      <c r="K374">
        <f t="shared" si="60"/>
        <v>1</v>
      </c>
      <c r="L374">
        <f t="shared" si="61"/>
        <v>1</v>
      </c>
      <c r="M374">
        <f t="shared" si="62"/>
        <v>0</v>
      </c>
      <c r="N374">
        <f t="shared" si="63"/>
        <v>1</v>
      </c>
      <c r="O374" s="5">
        <f>SUM(Table1[[#This Row],[Spalte5]:[Spalte6]])*5</f>
        <v>15</v>
      </c>
      <c r="P374" t="s">
        <v>34</v>
      </c>
      <c r="Q374" t="s">
        <v>78</v>
      </c>
      <c r="R374" t="s">
        <v>41</v>
      </c>
      <c r="S374">
        <f t="shared" si="64"/>
        <v>0</v>
      </c>
      <c r="T374">
        <f t="shared" si="65"/>
        <v>1</v>
      </c>
      <c r="U374">
        <f t="shared" si="66"/>
        <v>0</v>
      </c>
      <c r="V374" s="5">
        <f>SUM(Table1[[#This Row],[Spalte94]:[Spalte92]])*5</f>
        <v>5</v>
      </c>
      <c r="W374" t="s">
        <v>34</v>
      </c>
      <c r="X374" s="5">
        <f t="shared" si="67"/>
        <v>0</v>
      </c>
      <c r="Y374" t="s">
        <v>46</v>
      </c>
      <c r="Z374" s="5">
        <f t="shared" si="68"/>
        <v>0</v>
      </c>
      <c r="AA374" t="s">
        <v>35</v>
      </c>
      <c r="AB374" s="5">
        <f t="shared" si="69"/>
        <v>0</v>
      </c>
      <c r="AC374" t="s">
        <v>20</v>
      </c>
      <c r="AD374" s="5">
        <f t="shared" si="70"/>
        <v>0</v>
      </c>
      <c r="AE374" t="s">
        <v>28</v>
      </c>
      <c r="AF374" s="5">
        <f t="shared" si="71"/>
        <v>0</v>
      </c>
      <c r="AG374" s="1">
        <v>8</v>
      </c>
      <c r="AH374" s="6">
        <f>ABS(8-Table1[[#This Row],[Die 1. Frauen des FCSP landet in der Regionalliga Nord (12er Liga) auf Rang...?]])</f>
        <v>0</v>
      </c>
      <c r="AI374" s="6">
        <v>5</v>
      </c>
      <c r="AJ374" s="1">
        <v>5</v>
      </c>
      <c r="AK374" s="6">
        <f>ABS(16-Table1[[#This Row],[Die U23 des FCSP landet in der Regionalliga Nord (18er Liga) auf Rang....?]])</f>
        <v>11</v>
      </c>
      <c r="AL374" s="6">
        <f>0-Table1[[#This Row],[Spalte17]]</f>
        <v>-11</v>
      </c>
      <c r="AM37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74"/>
    </row>
    <row r="375" spans="1:42" x14ac:dyDescent="0.25">
      <c r="A375">
        <v>373</v>
      </c>
      <c r="B375" t="s">
        <v>451</v>
      </c>
      <c r="C375" s="1">
        <v>12</v>
      </c>
      <c r="D375" s="6">
        <f>-18+Table1[[#This Row],[Auf welchem Platz landet der FC St. Pauli in der 1. Bundesliga 2025/26?]]</f>
        <v>-6</v>
      </c>
      <c r="E375" t="s">
        <v>14</v>
      </c>
      <c r="F375" s="5">
        <v>5</v>
      </c>
      <c r="G375" t="s">
        <v>16</v>
      </c>
      <c r="H375" t="s">
        <v>56</v>
      </c>
      <c r="I375" t="s">
        <v>43</v>
      </c>
      <c r="J375" t="s">
        <v>25</v>
      </c>
      <c r="K375">
        <f t="shared" si="60"/>
        <v>0</v>
      </c>
      <c r="L375">
        <f t="shared" si="61"/>
        <v>1</v>
      </c>
      <c r="M375">
        <f t="shared" si="62"/>
        <v>0</v>
      </c>
      <c r="N375">
        <f t="shared" si="63"/>
        <v>1</v>
      </c>
      <c r="O375" s="5">
        <f>SUM(Table1[[#This Row],[Spalte5]:[Spalte6]])*5</f>
        <v>10</v>
      </c>
      <c r="P375" t="s">
        <v>78</v>
      </c>
      <c r="Q375" t="s">
        <v>34</v>
      </c>
      <c r="R375" t="s">
        <v>23</v>
      </c>
      <c r="S375">
        <f t="shared" si="64"/>
        <v>0</v>
      </c>
      <c r="T375">
        <f t="shared" si="65"/>
        <v>1</v>
      </c>
      <c r="U375">
        <f t="shared" si="66"/>
        <v>0</v>
      </c>
      <c r="V375" s="5">
        <f>SUM(Table1[[#This Row],[Spalte94]:[Spalte92]])*5</f>
        <v>5</v>
      </c>
      <c r="W375" t="s">
        <v>58</v>
      </c>
      <c r="X375" s="5">
        <f t="shared" si="67"/>
        <v>0</v>
      </c>
      <c r="Y375" t="s">
        <v>48</v>
      </c>
      <c r="Z375" s="5">
        <f t="shared" si="68"/>
        <v>0</v>
      </c>
      <c r="AA375" t="s">
        <v>19</v>
      </c>
      <c r="AB375" s="5">
        <f t="shared" si="69"/>
        <v>0</v>
      </c>
      <c r="AC375" t="s">
        <v>20</v>
      </c>
      <c r="AD375" s="5">
        <f t="shared" si="70"/>
        <v>0</v>
      </c>
      <c r="AE375" t="s">
        <v>28</v>
      </c>
      <c r="AF375" s="5">
        <f t="shared" si="71"/>
        <v>0</v>
      </c>
      <c r="AG375" s="1">
        <v>8</v>
      </c>
      <c r="AH375" s="6">
        <f>ABS(8-Table1[[#This Row],[Die 1. Frauen des FCSP landet in der Regionalliga Nord (12er Liga) auf Rang...?]])</f>
        <v>0</v>
      </c>
      <c r="AI375" s="6">
        <v>5</v>
      </c>
      <c r="AJ375" s="1">
        <v>13</v>
      </c>
      <c r="AK375" s="6">
        <f>ABS(16-Table1[[#This Row],[Die U23 des FCSP landet in der Regionalliga Nord (18er Liga) auf Rang....?]])</f>
        <v>3</v>
      </c>
      <c r="AL375" s="6">
        <f>0-Table1[[#This Row],[Spalte17]]</f>
        <v>-3</v>
      </c>
      <c r="AM37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75"/>
    </row>
    <row r="376" spans="1:42" x14ac:dyDescent="0.25">
      <c r="A376">
        <v>374</v>
      </c>
      <c r="B376" t="s">
        <v>410</v>
      </c>
      <c r="C376" s="1">
        <v>13</v>
      </c>
      <c r="D376" s="6">
        <f>-18+Table1[[#This Row],[Auf welchem Platz landet der FC St. Pauli in der 1. Bundesliga 2025/26?]]</f>
        <v>-5</v>
      </c>
      <c r="E376" t="s">
        <v>14</v>
      </c>
      <c r="F376" s="5">
        <v>5</v>
      </c>
      <c r="G376" t="s">
        <v>14</v>
      </c>
      <c r="H376" t="s">
        <v>56</v>
      </c>
      <c r="I376" t="s">
        <v>54</v>
      </c>
      <c r="J376" t="s">
        <v>25</v>
      </c>
      <c r="K376">
        <f t="shared" si="60"/>
        <v>1</v>
      </c>
      <c r="L376">
        <f t="shared" si="61"/>
        <v>1</v>
      </c>
      <c r="M376">
        <f t="shared" si="62"/>
        <v>0</v>
      </c>
      <c r="N376">
        <f t="shared" si="63"/>
        <v>0</v>
      </c>
      <c r="O376" s="5">
        <f>SUM(Table1[[#This Row],[Spalte5]:[Spalte6]])*5</f>
        <v>10</v>
      </c>
      <c r="P376" t="s">
        <v>34</v>
      </c>
      <c r="Q376" t="s">
        <v>78</v>
      </c>
      <c r="R376" t="s">
        <v>23</v>
      </c>
      <c r="S376">
        <f t="shared" si="64"/>
        <v>0</v>
      </c>
      <c r="T376">
        <f t="shared" si="65"/>
        <v>1</v>
      </c>
      <c r="U376">
        <f t="shared" si="66"/>
        <v>0</v>
      </c>
      <c r="V376" s="5">
        <f>SUM(Table1[[#This Row],[Spalte94]:[Spalte92]])*5</f>
        <v>5</v>
      </c>
      <c r="W376" t="s">
        <v>23</v>
      </c>
      <c r="X376" s="5">
        <f t="shared" si="67"/>
        <v>0</v>
      </c>
      <c r="Y376" t="s">
        <v>30</v>
      </c>
      <c r="Z376" s="5">
        <f t="shared" si="68"/>
        <v>0</v>
      </c>
      <c r="AA376" t="s">
        <v>35</v>
      </c>
      <c r="AB376" s="5">
        <f t="shared" si="69"/>
        <v>0</v>
      </c>
      <c r="AC376" t="s">
        <v>27</v>
      </c>
      <c r="AD376" s="5">
        <f t="shared" si="70"/>
        <v>5</v>
      </c>
      <c r="AE376" t="s">
        <v>28</v>
      </c>
      <c r="AF376" s="5">
        <f t="shared" si="71"/>
        <v>0</v>
      </c>
      <c r="AG376" s="1">
        <v>7</v>
      </c>
      <c r="AH376" s="6">
        <f>ABS(8-Table1[[#This Row],[Die 1. Frauen des FCSP landet in der Regionalliga Nord (12er Liga) auf Rang...?]])</f>
        <v>1</v>
      </c>
      <c r="AI376" s="6">
        <f>0-Table1[[#This Row],[Spalte16]]</f>
        <v>-1</v>
      </c>
      <c r="AJ376" s="1">
        <v>13</v>
      </c>
      <c r="AK376" s="6">
        <f>ABS(16-Table1[[#This Row],[Die U23 des FCSP landet in der Regionalliga Nord (18er Liga) auf Rang....?]])</f>
        <v>3</v>
      </c>
      <c r="AL376" s="6">
        <f>0-Table1[[#This Row],[Spalte17]]</f>
        <v>-3</v>
      </c>
      <c r="AM37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76"/>
    </row>
    <row r="377" spans="1:42" x14ac:dyDescent="0.25">
      <c r="A377">
        <v>375</v>
      </c>
      <c r="B377" t="s">
        <v>436</v>
      </c>
      <c r="C377" s="1">
        <v>16</v>
      </c>
      <c r="D377" s="6">
        <f>-18+Table1[[#This Row],[Auf welchem Platz landet der FC St. Pauli in der 1. Bundesliga 2025/26?]]</f>
        <v>-2</v>
      </c>
      <c r="E377" t="s">
        <v>14</v>
      </c>
      <c r="F377" s="5">
        <v>5</v>
      </c>
      <c r="G377" t="s">
        <v>14</v>
      </c>
      <c r="H377" t="s">
        <v>54</v>
      </c>
      <c r="I377" t="s">
        <v>56</v>
      </c>
      <c r="J377" t="s">
        <v>25</v>
      </c>
      <c r="K377">
        <f t="shared" si="60"/>
        <v>1</v>
      </c>
      <c r="L377">
        <f t="shared" si="61"/>
        <v>1</v>
      </c>
      <c r="M377">
        <f t="shared" si="62"/>
        <v>0</v>
      </c>
      <c r="N377">
        <f t="shared" si="63"/>
        <v>0</v>
      </c>
      <c r="O377" s="5">
        <f>SUM(Table1[[#This Row],[Spalte5]:[Spalte6]])*5</f>
        <v>10</v>
      </c>
      <c r="P377" t="s">
        <v>238</v>
      </c>
      <c r="Q377" t="s">
        <v>34</v>
      </c>
      <c r="R377" t="s">
        <v>24</v>
      </c>
      <c r="S377">
        <f t="shared" si="64"/>
        <v>0</v>
      </c>
      <c r="T377">
        <f t="shared" si="65"/>
        <v>0</v>
      </c>
      <c r="U377">
        <f t="shared" si="66"/>
        <v>1</v>
      </c>
      <c r="V377" s="5">
        <f>SUM(Table1[[#This Row],[Spalte94]:[Spalte92]])*5</f>
        <v>5</v>
      </c>
      <c r="W377" t="s">
        <v>17</v>
      </c>
      <c r="X377" s="5">
        <f t="shared" si="67"/>
        <v>0</v>
      </c>
      <c r="Y377" t="s">
        <v>18</v>
      </c>
      <c r="Z377" s="5">
        <f t="shared" si="68"/>
        <v>0</v>
      </c>
      <c r="AA377" t="s">
        <v>19</v>
      </c>
      <c r="AB377" s="5">
        <f t="shared" si="69"/>
        <v>0</v>
      </c>
      <c r="AC377" t="s">
        <v>20</v>
      </c>
      <c r="AD377" s="5">
        <f t="shared" si="70"/>
        <v>0</v>
      </c>
      <c r="AE377" t="s">
        <v>28</v>
      </c>
      <c r="AF377" s="5">
        <f t="shared" si="71"/>
        <v>0</v>
      </c>
      <c r="AG377" s="1">
        <v>9</v>
      </c>
      <c r="AH377" s="6">
        <f>ABS(8-Table1[[#This Row],[Die 1. Frauen des FCSP landet in der Regionalliga Nord (12er Liga) auf Rang...?]])</f>
        <v>1</v>
      </c>
      <c r="AI377" s="6">
        <f>0-Table1[[#This Row],[Spalte16]]</f>
        <v>-1</v>
      </c>
      <c r="AJ377" s="1">
        <v>15</v>
      </c>
      <c r="AK377" s="6">
        <f>ABS(16-Table1[[#This Row],[Die U23 des FCSP landet in der Regionalliga Nord (18er Liga) auf Rang....?]])</f>
        <v>1</v>
      </c>
      <c r="AL377" s="6">
        <f>0-Table1[[#This Row],[Spalte17]]</f>
        <v>-1</v>
      </c>
      <c r="AM37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77"/>
    </row>
    <row r="378" spans="1:42" x14ac:dyDescent="0.25">
      <c r="A378">
        <v>376</v>
      </c>
      <c r="B378" t="s">
        <v>526</v>
      </c>
      <c r="C378" s="1">
        <v>12</v>
      </c>
      <c r="D378" s="6">
        <f>-18+Table1[[#This Row],[Auf welchem Platz landet der FC St. Pauli in der 1. Bundesliga 2025/26?]]</f>
        <v>-6</v>
      </c>
      <c r="E378" t="s">
        <v>14</v>
      </c>
      <c r="F378" s="5">
        <v>5</v>
      </c>
      <c r="G378" t="s">
        <v>14</v>
      </c>
      <c r="H378" t="s">
        <v>25</v>
      </c>
      <c r="I378" t="s">
        <v>56</v>
      </c>
      <c r="J378" t="s">
        <v>17</v>
      </c>
      <c r="K378">
        <f t="shared" si="60"/>
        <v>1</v>
      </c>
      <c r="L378">
        <f t="shared" si="61"/>
        <v>1</v>
      </c>
      <c r="M378">
        <f t="shared" si="62"/>
        <v>1</v>
      </c>
      <c r="N378">
        <f t="shared" si="63"/>
        <v>0</v>
      </c>
      <c r="O378" s="5">
        <f>SUM(Table1[[#This Row],[Spalte5]:[Spalte6]])*5</f>
        <v>15</v>
      </c>
      <c r="P378" t="s">
        <v>23</v>
      </c>
      <c r="Q378" t="s">
        <v>15</v>
      </c>
      <c r="R378" t="s">
        <v>34</v>
      </c>
      <c r="S378">
        <f t="shared" si="64"/>
        <v>0</v>
      </c>
      <c r="T378">
        <f t="shared" si="65"/>
        <v>0</v>
      </c>
      <c r="U378">
        <f t="shared" si="66"/>
        <v>0</v>
      </c>
      <c r="V378" s="5">
        <f>SUM(Table1[[#This Row],[Spalte94]:[Spalte92]])*5</f>
        <v>0</v>
      </c>
      <c r="W378" t="s">
        <v>50</v>
      </c>
      <c r="X378" s="5">
        <f t="shared" si="67"/>
        <v>0</v>
      </c>
      <c r="Y378" t="s">
        <v>18</v>
      </c>
      <c r="Z378" s="5">
        <f t="shared" si="68"/>
        <v>0</v>
      </c>
      <c r="AA378" t="s">
        <v>35</v>
      </c>
      <c r="AB378" s="5">
        <f t="shared" si="69"/>
        <v>0</v>
      </c>
      <c r="AC378" t="s">
        <v>27</v>
      </c>
      <c r="AD378" s="5">
        <f t="shared" si="70"/>
        <v>5</v>
      </c>
      <c r="AE378" t="s">
        <v>32</v>
      </c>
      <c r="AF378" s="5">
        <f t="shared" si="71"/>
        <v>0</v>
      </c>
      <c r="AG378" s="1">
        <v>6</v>
      </c>
      <c r="AH378" s="6">
        <f>ABS(8-Table1[[#This Row],[Die 1. Frauen des FCSP landet in der Regionalliga Nord (12er Liga) auf Rang...?]])</f>
        <v>2</v>
      </c>
      <c r="AI378" s="6">
        <f>0-Table1[[#This Row],[Spalte16]]</f>
        <v>-2</v>
      </c>
      <c r="AJ378" s="1">
        <v>15</v>
      </c>
      <c r="AK378" s="6">
        <f>ABS(16-Table1[[#This Row],[Die U23 des FCSP landet in der Regionalliga Nord (18er Liga) auf Rang....?]])</f>
        <v>1</v>
      </c>
      <c r="AL378" s="6">
        <f>0-Table1[[#This Row],[Spalte17]]</f>
        <v>-1</v>
      </c>
      <c r="AM37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78"/>
    </row>
    <row r="379" spans="1:42" x14ac:dyDescent="0.25">
      <c r="A379">
        <v>377</v>
      </c>
      <c r="B379" t="s">
        <v>569</v>
      </c>
      <c r="C379" s="1">
        <v>12</v>
      </c>
      <c r="D379" s="6">
        <f>-18+Table1[[#This Row],[Auf welchem Platz landet der FC St. Pauli in der 1. Bundesliga 2025/26?]]</f>
        <v>-6</v>
      </c>
      <c r="E379" t="s">
        <v>14</v>
      </c>
      <c r="F379" s="5">
        <v>5</v>
      </c>
      <c r="G379" t="s">
        <v>14</v>
      </c>
      <c r="H379" t="s">
        <v>25</v>
      </c>
      <c r="I379" t="s">
        <v>56</v>
      </c>
      <c r="J379" t="s">
        <v>17</v>
      </c>
      <c r="K379">
        <f t="shared" si="60"/>
        <v>1</v>
      </c>
      <c r="L379">
        <f t="shared" si="61"/>
        <v>1</v>
      </c>
      <c r="M379">
        <f t="shared" si="62"/>
        <v>1</v>
      </c>
      <c r="N379">
        <f t="shared" si="63"/>
        <v>0</v>
      </c>
      <c r="O379" s="5">
        <f>SUM(Table1[[#This Row],[Spalte5]:[Spalte6]])*5</f>
        <v>15</v>
      </c>
      <c r="P379" t="s">
        <v>34</v>
      </c>
      <c r="Q379" t="s">
        <v>78</v>
      </c>
      <c r="R379" t="s">
        <v>23</v>
      </c>
      <c r="S379">
        <f t="shared" si="64"/>
        <v>0</v>
      </c>
      <c r="T379">
        <f t="shared" si="65"/>
        <v>1</v>
      </c>
      <c r="U379">
        <f t="shared" si="66"/>
        <v>0</v>
      </c>
      <c r="V379" s="5">
        <f>SUM(Table1[[#This Row],[Spalte94]:[Spalte92]])*5</f>
        <v>5</v>
      </c>
      <c r="W379" t="s">
        <v>15</v>
      </c>
      <c r="X379" s="5">
        <f t="shared" si="67"/>
        <v>0</v>
      </c>
      <c r="Y379" t="s">
        <v>18</v>
      </c>
      <c r="Z379" s="5">
        <f t="shared" si="68"/>
        <v>0</v>
      </c>
      <c r="AA379" t="s">
        <v>35</v>
      </c>
      <c r="AB379" s="5">
        <f t="shared" si="69"/>
        <v>0</v>
      </c>
      <c r="AC379" t="s">
        <v>27</v>
      </c>
      <c r="AD379" s="5">
        <f t="shared" si="70"/>
        <v>5</v>
      </c>
      <c r="AE379" t="s">
        <v>28</v>
      </c>
      <c r="AF379" s="5">
        <f t="shared" si="71"/>
        <v>0</v>
      </c>
      <c r="AG379" s="1">
        <v>2</v>
      </c>
      <c r="AH379" s="6">
        <f>ABS(8-Table1[[#This Row],[Die 1. Frauen des FCSP landet in der Regionalliga Nord (12er Liga) auf Rang...?]])</f>
        <v>6</v>
      </c>
      <c r="AI379" s="6">
        <f>0-Table1[[#This Row],[Spalte16]]</f>
        <v>-6</v>
      </c>
      <c r="AJ379" s="1">
        <v>14</v>
      </c>
      <c r="AK379" s="6">
        <f>ABS(16-Table1[[#This Row],[Die U23 des FCSP landet in der Regionalliga Nord (18er Liga) auf Rang....?]])</f>
        <v>2</v>
      </c>
      <c r="AL379" s="6">
        <f>0-Table1[[#This Row],[Spalte17]]</f>
        <v>-2</v>
      </c>
      <c r="AM37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79"/>
    </row>
    <row r="380" spans="1:42" x14ac:dyDescent="0.25">
      <c r="A380">
        <v>378</v>
      </c>
      <c r="B380" t="s">
        <v>326</v>
      </c>
      <c r="C380" s="1">
        <v>15</v>
      </c>
      <c r="D380" s="6">
        <f>-18+Table1[[#This Row],[Auf welchem Platz landet der FC St. Pauli in der 1. Bundesliga 2025/26?]]</f>
        <v>-3</v>
      </c>
      <c r="E380" t="s">
        <v>14</v>
      </c>
      <c r="F380" s="5">
        <v>5</v>
      </c>
      <c r="G380" t="s">
        <v>14</v>
      </c>
      <c r="H380" t="s">
        <v>25</v>
      </c>
      <c r="I380" t="s">
        <v>56</v>
      </c>
      <c r="J380" t="s">
        <v>16</v>
      </c>
      <c r="K380">
        <f t="shared" si="60"/>
        <v>1</v>
      </c>
      <c r="L380">
        <f t="shared" si="61"/>
        <v>1</v>
      </c>
      <c r="M380">
        <f t="shared" si="62"/>
        <v>0</v>
      </c>
      <c r="N380">
        <f t="shared" si="63"/>
        <v>1</v>
      </c>
      <c r="O380" s="5">
        <f>SUM(Table1[[#This Row],[Spalte5]:[Spalte6]])*5</f>
        <v>15</v>
      </c>
      <c r="P380" t="s">
        <v>23</v>
      </c>
      <c r="Q380" t="s">
        <v>78</v>
      </c>
      <c r="R380" t="s">
        <v>15</v>
      </c>
      <c r="S380">
        <f t="shared" si="64"/>
        <v>0</v>
      </c>
      <c r="T380">
        <f t="shared" si="65"/>
        <v>1</v>
      </c>
      <c r="U380">
        <f t="shared" si="66"/>
        <v>0</v>
      </c>
      <c r="V380" s="5">
        <f>SUM(Table1[[#This Row],[Spalte94]:[Spalte92]])*5</f>
        <v>5</v>
      </c>
      <c r="W380" t="s">
        <v>15</v>
      </c>
      <c r="X380" s="5">
        <f t="shared" si="67"/>
        <v>0</v>
      </c>
      <c r="Y380" t="s">
        <v>18</v>
      </c>
      <c r="Z380" s="5">
        <f t="shared" si="68"/>
        <v>0</v>
      </c>
      <c r="AA380" t="s">
        <v>19</v>
      </c>
      <c r="AB380" s="5">
        <f t="shared" si="69"/>
        <v>0</v>
      </c>
      <c r="AC380" t="s">
        <v>20</v>
      </c>
      <c r="AD380" s="5">
        <f t="shared" si="70"/>
        <v>0</v>
      </c>
      <c r="AE380" t="s">
        <v>28</v>
      </c>
      <c r="AF380" s="5">
        <f t="shared" si="71"/>
        <v>0</v>
      </c>
      <c r="AG380" s="1">
        <v>7</v>
      </c>
      <c r="AH380" s="6">
        <f>ABS(8-Table1[[#This Row],[Die 1. Frauen des FCSP landet in der Regionalliga Nord (12er Liga) auf Rang...?]])</f>
        <v>1</v>
      </c>
      <c r="AI380" s="6">
        <f>0-Table1[[#This Row],[Spalte16]]</f>
        <v>-1</v>
      </c>
      <c r="AJ380" s="1">
        <v>11</v>
      </c>
      <c r="AK380" s="6">
        <f>ABS(16-Table1[[#This Row],[Die U23 des FCSP landet in der Regionalliga Nord (18er Liga) auf Rang....?]])</f>
        <v>5</v>
      </c>
      <c r="AL380" s="6">
        <f>0-Table1[[#This Row],[Spalte17]]</f>
        <v>-5</v>
      </c>
      <c r="AM38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16</v>
      </c>
      <c r="AP380"/>
    </row>
    <row r="381" spans="1:42" x14ac:dyDescent="0.25">
      <c r="A381">
        <v>379</v>
      </c>
      <c r="B381" t="s">
        <v>62</v>
      </c>
      <c r="C381" s="1">
        <v>12</v>
      </c>
      <c r="D381" s="6">
        <f>-18+Table1[[#This Row],[Auf welchem Platz landet der FC St. Pauli in der 1. Bundesliga 2025/26?]]</f>
        <v>-6</v>
      </c>
      <c r="E381" t="s">
        <v>14</v>
      </c>
      <c r="F381" s="5">
        <v>5</v>
      </c>
      <c r="G381" t="s">
        <v>14</v>
      </c>
      <c r="H381" t="s">
        <v>56</v>
      </c>
      <c r="I381" t="s">
        <v>25</v>
      </c>
      <c r="J381" t="s">
        <v>43</v>
      </c>
      <c r="K381">
        <f t="shared" si="60"/>
        <v>1</v>
      </c>
      <c r="L381">
        <f t="shared" si="61"/>
        <v>1</v>
      </c>
      <c r="M381">
        <f t="shared" si="62"/>
        <v>0</v>
      </c>
      <c r="N381">
        <f t="shared" si="63"/>
        <v>0</v>
      </c>
      <c r="O381" s="5">
        <f>SUM(Table1[[#This Row],[Spalte5]:[Spalte6]])*5</f>
        <v>10</v>
      </c>
      <c r="P381" t="s">
        <v>78</v>
      </c>
      <c r="Q381" t="s">
        <v>15</v>
      </c>
      <c r="R381" t="s">
        <v>34</v>
      </c>
      <c r="S381">
        <f t="shared" si="64"/>
        <v>0</v>
      </c>
      <c r="T381">
        <f t="shared" si="65"/>
        <v>1</v>
      </c>
      <c r="U381">
        <f t="shared" si="66"/>
        <v>0</v>
      </c>
      <c r="V381" s="5">
        <f>SUM(Table1[[#This Row],[Spalte94]:[Spalte92]])*5</f>
        <v>5</v>
      </c>
      <c r="W381" t="s">
        <v>15</v>
      </c>
      <c r="X381" s="5">
        <f t="shared" si="67"/>
        <v>0</v>
      </c>
      <c r="Y381" t="s">
        <v>18</v>
      </c>
      <c r="Z381" s="5">
        <f t="shared" si="68"/>
        <v>0</v>
      </c>
      <c r="AA381" t="s">
        <v>19</v>
      </c>
      <c r="AB381" s="5">
        <f t="shared" si="69"/>
        <v>0</v>
      </c>
      <c r="AC381" t="s">
        <v>20</v>
      </c>
      <c r="AD381" s="5">
        <f t="shared" si="70"/>
        <v>0</v>
      </c>
      <c r="AE381" t="s">
        <v>32</v>
      </c>
      <c r="AF381" s="5">
        <f t="shared" si="71"/>
        <v>0</v>
      </c>
      <c r="AG381" s="1">
        <v>4</v>
      </c>
      <c r="AH381" s="6">
        <f>ABS(8-Table1[[#This Row],[Die 1. Frauen des FCSP landet in der Regionalliga Nord (12er Liga) auf Rang...?]])</f>
        <v>4</v>
      </c>
      <c r="AI381" s="6">
        <f>0-Table1[[#This Row],[Spalte16]]</f>
        <v>-4</v>
      </c>
      <c r="AJ381" s="1">
        <v>16</v>
      </c>
      <c r="AK381" s="6">
        <f>ABS(16-Table1[[#This Row],[Die U23 des FCSP landet in der Regionalliga Nord (18er Liga) auf Rang....?]])</f>
        <v>0</v>
      </c>
      <c r="AL381" s="6">
        <v>5</v>
      </c>
      <c r="AM38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381"/>
    </row>
    <row r="382" spans="1:42" x14ac:dyDescent="0.25">
      <c r="A382">
        <v>380</v>
      </c>
      <c r="B382" t="s">
        <v>71</v>
      </c>
      <c r="C382" s="1">
        <v>12</v>
      </c>
      <c r="D382" s="6">
        <f>-18+Table1[[#This Row],[Auf welchem Platz landet der FC St. Pauli in der 1. Bundesliga 2025/26?]]</f>
        <v>-6</v>
      </c>
      <c r="E382" t="s">
        <v>14</v>
      </c>
      <c r="F382" s="5">
        <v>5</v>
      </c>
      <c r="G382" t="s">
        <v>54</v>
      </c>
      <c r="H382" t="s">
        <v>56</v>
      </c>
      <c r="I382" t="s">
        <v>14</v>
      </c>
      <c r="J382" t="s">
        <v>16</v>
      </c>
      <c r="K382">
        <f t="shared" si="60"/>
        <v>1</v>
      </c>
      <c r="L382">
        <f t="shared" si="61"/>
        <v>0</v>
      </c>
      <c r="M382">
        <f t="shared" si="62"/>
        <v>0</v>
      </c>
      <c r="N382">
        <f t="shared" si="63"/>
        <v>1</v>
      </c>
      <c r="O382" s="5">
        <f>SUM(Table1[[#This Row],[Spalte5]:[Spalte6]])*5</f>
        <v>10</v>
      </c>
      <c r="P382" t="s">
        <v>15</v>
      </c>
      <c r="Q382" t="s">
        <v>34</v>
      </c>
      <c r="R382" t="s">
        <v>78</v>
      </c>
      <c r="S382">
        <f t="shared" si="64"/>
        <v>0</v>
      </c>
      <c r="T382">
        <f t="shared" si="65"/>
        <v>1</v>
      </c>
      <c r="U382">
        <f t="shared" si="66"/>
        <v>0</v>
      </c>
      <c r="V382" s="5">
        <f>SUM(Table1[[#This Row],[Spalte94]:[Spalte92]])*5</f>
        <v>5</v>
      </c>
      <c r="W382" t="s">
        <v>41</v>
      </c>
      <c r="X382" s="5">
        <f t="shared" si="67"/>
        <v>0</v>
      </c>
      <c r="Y382" t="s">
        <v>18</v>
      </c>
      <c r="Z382" s="5">
        <f t="shared" si="68"/>
        <v>0</v>
      </c>
      <c r="AA382" t="s">
        <v>19</v>
      </c>
      <c r="AB382" s="5">
        <f t="shared" si="69"/>
        <v>0</v>
      </c>
      <c r="AC382" t="s">
        <v>27</v>
      </c>
      <c r="AD382" s="5">
        <f t="shared" si="70"/>
        <v>5</v>
      </c>
      <c r="AE382" t="s">
        <v>28</v>
      </c>
      <c r="AF382" s="5">
        <f t="shared" si="71"/>
        <v>0</v>
      </c>
      <c r="AG382" s="1">
        <v>5</v>
      </c>
      <c r="AH382" s="6">
        <f>ABS(8-Table1[[#This Row],[Die 1. Frauen des FCSP landet in der Regionalliga Nord (12er Liga) auf Rang...?]])</f>
        <v>3</v>
      </c>
      <c r="AI382" s="6">
        <f>0-Table1[[#This Row],[Spalte16]]</f>
        <v>-3</v>
      </c>
      <c r="AJ382" s="1">
        <v>15</v>
      </c>
      <c r="AK382" s="6">
        <f>ABS(16-Table1[[#This Row],[Die U23 des FCSP landet in der Regionalliga Nord (18er Liga) auf Rang....?]])</f>
        <v>1</v>
      </c>
      <c r="AL382" s="6">
        <f>0-Table1[[#This Row],[Spalte17]]</f>
        <v>-1</v>
      </c>
      <c r="AM38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382"/>
    </row>
    <row r="383" spans="1:42" x14ac:dyDescent="0.25">
      <c r="A383">
        <v>381</v>
      </c>
      <c r="B383" t="s">
        <v>219</v>
      </c>
      <c r="C383" s="1">
        <v>15</v>
      </c>
      <c r="D383" s="6">
        <f>-18+Table1[[#This Row],[Auf welchem Platz landet der FC St. Pauli in der 1. Bundesliga 2025/26?]]</f>
        <v>-3</v>
      </c>
      <c r="E383" t="s">
        <v>14</v>
      </c>
      <c r="F383" s="5">
        <v>5</v>
      </c>
      <c r="G383" t="s">
        <v>14</v>
      </c>
      <c r="H383" t="s">
        <v>25</v>
      </c>
      <c r="I383" t="s">
        <v>54</v>
      </c>
      <c r="J383" t="s">
        <v>56</v>
      </c>
      <c r="K383">
        <f t="shared" si="60"/>
        <v>1</v>
      </c>
      <c r="L383">
        <f t="shared" si="61"/>
        <v>1</v>
      </c>
      <c r="M383">
        <f t="shared" si="62"/>
        <v>0</v>
      </c>
      <c r="N383">
        <f t="shared" si="63"/>
        <v>0</v>
      </c>
      <c r="O383" s="5">
        <f>SUM(Table1[[#This Row],[Spalte5]:[Spalte6]])*5</f>
        <v>10</v>
      </c>
      <c r="P383" t="s">
        <v>34</v>
      </c>
      <c r="Q383" t="s">
        <v>78</v>
      </c>
      <c r="R383" t="s">
        <v>15</v>
      </c>
      <c r="S383">
        <f t="shared" si="64"/>
        <v>0</v>
      </c>
      <c r="T383">
        <f t="shared" si="65"/>
        <v>1</v>
      </c>
      <c r="U383">
        <f t="shared" si="66"/>
        <v>0</v>
      </c>
      <c r="V383" s="5">
        <f>SUM(Table1[[#This Row],[Spalte94]:[Spalte92]])*5</f>
        <v>5</v>
      </c>
      <c r="W383" t="s">
        <v>23</v>
      </c>
      <c r="X383" s="5">
        <f t="shared" si="67"/>
        <v>0</v>
      </c>
      <c r="Y383" t="s">
        <v>18</v>
      </c>
      <c r="Z383" s="5">
        <f t="shared" si="68"/>
        <v>0</v>
      </c>
      <c r="AA383" t="s">
        <v>19</v>
      </c>
      <c r="AB383" s="5">
        <f t="shared" si="69"/>
        <v>0</v>
      </c>
      <c r="AC383" t="s">
        <v>20</v>
      </c>
      <c r="AD383" s="5">
        <f t="shared" si="70"/>
        <v>0</v>
      </c>
      <c r="AE383" t="s">
        <v>32</v>
      </c>
      <c r="AF383" s="5">
        <f t="shared" si="71"/>
        <v>0</v>
      </c>
      <c r="AG383" s="1">
        <v>9</v>
      </c>
      <c r="AH383" s="6">
        <f>ABS(8-Table1[[#This Row],[Die 1. Frauen des FCSP landet in der Regionalliga Nord (12er Liga) auf Rang...?]])</f>
        <v>1</v>
      </c>
      <c r="AI383" s="6">
        <f>0-Table1[[#This Row],[Spalte16]]</f>
        <v>-1</v>
      </c>
      <c r="AJ383" s="1">
        <v>15</v>
      </c>
      <c r="AK383" s="6">
        <f>ABS(16-Table1[[#This Row],[Die U23 des FCSP landet in der Regionalliga Nord (18er Liga) auf Rang....?]])</f>
        <v>1</v>
      </c>
      <c r="AL383" s="6">
        <f>0-Table1[[#This Row],[Spalte17]]</f>
        <v>-1</v>
      </c>
      <c r="AM38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383"/>
    </row>
    <row r="384" spans="1:42" x14ac:dyDescent="0.25">
      <c r="A384">
        <v>382</v>
      </c>
      <c r="B384" t="s">
        <v>557</v>
      </c>
      <c r="C384" s="1">
        <v>13</v>
      </c>
      <c r="D384" s="6">
        <f>-18+Table1[[#This Row],[Auf welchem Platz landet der FC St. Pauli in der 1. Bundesliga 2025/26?]]</f>
        <v>-5</v>
      </c>
      <c r="E384" t="s">
        <v>14</v>
      </c>
      <c r="F384" s="5">
        <v>5</v>
      </c>
      <c r="G384" t="s">
        <v>14</v>
      </c>
      <c r="H384" t="s">
        <v>25</v>
      </c>
      <c r="I384" t="s">
        <v>16</v>
      </c>
      <c r="J384" t="s">
        <v>17</v>
      </c>
      <c r="K384">
        <f t="shared" si="60"/>
        <v>1</v>
      </c>
      <c r="L384">
        <f t="shared" si="61"/>
        <v>1</v>
      </c>
      <c r="M384">
        <f t="shared" si="62"/>
        <v>1</v>
      </c>
      <c r="N384">
        <f t="shared" si="63"/>
        <v>1</v>
      </c>
      <c r="O384" s="5">
        <f>SUM(Table1[[#This Row],[Spalte5]:[Spalte6]])*5</f>
        <v>20</v>
      </c>
      <c r="P384" t="s">
        <v>78</v>
      </c>
      <c r="Q384" t="s">
        <v>34</v>
      </c>
      <c r="R384" t="s">
        <v>15</v>
      </c>
      <c r="S384">
        <f t="shared" si="64"/>
        <v>0</v>
      </c>
      <c r="T384">
        <f t="shared" si="65"/>
        <v>1</v>
      </c>
      <c r="U384">
        <f t="shared" si="66"/>
        <v>0</v>
      </c>
      <c r="V384" s="5">
        <f>SUM(Table1[[#This Row],[Spalte94]:[Spalte92]])*5</f>
        <v>5</v>
      </c>
      <c r="W384" t="s">
        <v>54</v>
      </c>
      <c r="X384" s="5">
        <f t="shared" si="67"/>
        <v>5</v>
      </c>
      <c r="Y384" t="s">
        <v>18</v>
      </c>
      <c r="Z384" s="5">
        <f t="shared" si="68"/>
        <v>0</v>
      </c>
      <c r="AA384" t="s">
        <v>19</v>
      </c>
      <c r="AB384" s="5">
        <f t="shared" si="69"/>
        <v>0</v>
      </c>
      <c r="AC384" t="s">
        <v>20</v>
      </c>
      <c r="AD384" s="5">
        <f t="shared" si="70"/>
        <v>0</v>
      </c>
      <c r="AE384" t="s">
        <v>28</v>
      </c>
      <c r="AF384" s="5">
        <f t="shared" si="71"/>
        <v>0</v>
      </c>
      <c r="AG384" s="1">
        <v>4</v>
      </c>
      <c r="AH384" s="6">
        <f>ABS(8-Table1[[#This Row],[Die 1. Frauen des FCSP landet in der Regionalliga Nord (12er Liga) auf Rang...?]])</f>
        <v>4</v>
      </c>
      <c r="AI384" s="6">
        <f>0-Table1[[#This Row],[Spalte16]]</f>
        <v>-4</v>
      </c>
      <c r="AJ384" s="1">
        <v>5</v>
      </c>
      <c r="AK384" s="6">
        <f>ABS(16-Table1[[#This Row],[Die U23 des FCSP landet in der Regionalliga Nord (18er Liga) auf Rang....?]])</f>
        <v>11</v>
      </c>
      <c r="AL384" s="6">
        <f>0-Table1[[#This Row],[Spalte17]]</f>
        <v>-11</v>
      </c>
      <c r="AM38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384"/>
    </row>
    <row r="385" spans="1:42" x14ac:dyDescent="0.25">
      <c r="A385">
        <v>383</v>
      </c>
      <c r="B385" t="s">
        <v>258</v>
      </c>
      <c r="C385" s="1">
        <v>13</v>
      </c>
      <c r="D385" s="6">
        <f>-18+Table1[[#This Row],[Auf welchem Platz landet der FC St. Pauli in der 1. Bundesliga 2025/26?]]</f>
        <v>-5</v>
      </c>
      <c r="E385" t="s">
        <v>14</v>
      </c>
      <c r="F385" s="5">
        <v>5</v>
      </c>
      <c r="G385" t="s">
        <v>14</v>
      </c>
      <c r="H385" t="s">
        <v>56</v>
      </c>
      <c r="I385" t="s">
        <v>43</v>
      </c>
      <c r="J385" t="s">
        <v>16</v>
      </c>
      <c r="K385">
        <f t="shared" si="60"/>
        <v>1</v>
      </c>
      <c r="L385">
        <f t="shared" si="61"/>
        <v>0</v>
      </c>
      <c r="M385">
        <f t="shared" si="62"/>
        <v>0</v>
      </c>
      <c r="N385">
        <f t="shared" si="63"/>
        <v>1</v>
      </c>
      <c r="O385" s="5">
        <f>SUM(Table1[[#This Row],[Spalte5]:[Spalte6]])*5</f>
        <v>10</v>
      </c>
      <c r="P385" t="s">
        <v>34</v>
      </c>
      <c r="Q385" t="s">
        <v>78</v>
      </c>
      <c r="R385" t="s">
        <v>23</v>
      </c>
      <c r="S385">
        <f t="shared" si="64"/>
        <v>0</v>
      </c>
      <c r="T385">
        <f t="shared" si="65"/>
        <v>1</v>
      </c>
      <c r="U385">
        <f t="shared" si="66"/>
        <v>0</v>
      </c>
      <c r="V385" s="5">
        <f>SUM(Table1[[#This Row],[Spalte94]:[Spalte92]])*5</f>
        <v>5</v>
      </c>
      <c r="W385" t="s">
        <v>34</v>
      </c>
      <c r="X385" s="5">
        <f t="shared" si="67"/>
        <v>0</v>
      </c>
      <c r="Y385" t="s">
        <v>46</v>
      </c>
      <c r="Z385" s="5">
        <f t="shared" si="68"/>
        <v>0</v>
      </c>
      <c r="AA385" t="s">
        <v>19</v>
      </c>
      <c r="AB385" s="5">
        <f t="shared" si="69"/>
        <v>0</v>
      </c>
      <c r="AC385" t="s">
        <v>27</v>
      </c>
      <c r="AD385" s="5">
        <f t="shared" si="70"/>
        <v>5</v>
      </c>
      <c r="AE385" t="s">
        <v>28</v>
      </c>
      <c r="AF385" s="5">
        <f t="shared" si="71"/>
        <v>0</v>
      </c>
      <c r="AG385" s="1">
        <v>5</v>
      </c>
      <c r="AH385" s="6">
        <f>ABS(8-Table1[[#This Row],[Die 1. Frauen des FCSP landet in der Regionalliga Nord (12er Liga) auf Rang...?]])</f>
        <v>3</v>
      </c>
      <c r="AI385" s="6">
        <f>0-Table1[[#This Row],[Spalte16]]</f>
        <v>-3</v>
      </c>
      <c r="AJ385" s="1">
        <v>14</v>
      </c>
      <c r="AK385" s="6">
        <f>ABS(16-Table1[[#This Row],[Die U23 des FCSP landet in der Regionalliga Nord (18er Liga) auf Rang....?]])</f>
        <v>2</v>
      </c>
      <c r="AL385" s="6">
        <f>0-Table1[[#This Row],[Spalte17]]</f>
        <v>-2</v>
      </c>
      <c r="AM38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385"/>
    </row>
    <row r="386" spans="1:42" x14ac:dyDescent="0.25">
      <c r="A386">
        <v>384</v>
      </c>
      <c r="B386" t="s">
        <v>719</v>
      </c>
      <c r="C386" s="1">
        <v>12</v>
      </c>
      <c r="D386" s="6">
        <f>-18+Table1[[#This Row],[Auf welchem Platz landet der FC St. Pauli in der 1. Bundesliga 2025/26?]]</f>
        <v>-6</v>
      </c>
      <c r="E386" t="s">
        <v>14</v>
      </c>
      <c r="F386" s="5">
        <v>5</v>
      </c>
      <c r="G386" t="s">
        <v>14</v>
      </c>
      <c r="H386" t="s">
        <v>54</v>
      </c>
      <c r="I386" t="s">
        <v>16</v>
      </c>
      <c r="J386" t="s">
        <v>56</v>
      </c>
      <c r="K386">
        <f t="shared" ref="K386:K449" si="72">COUNTIF($G386:$J386,"FC Bayern München")</f>
        <v>1</v>
      </c>
      <c r="L386">
        <f t="shared" ref="L386:L449" si="73">COUNTIF($G386:$J386,"Borussia Dortmund")</f>
        <v>0</v>
      </c>
      <c r="M386">
        <f t="shared" ref="M386:M449" si="74">COUNTIF($G386:$J386,"RaBa Leipzig")</f>
        <v>0</v>
      </c>
      <c r="N386">
        <f t="shared" ref="N386:N449" si="75">COUNTIF($G386:$J386,"VfB Stuttgart")</f>
        <v>1</v>
      </c>
      <c r="O386" s="5">
        <f>SUM(Table1[[#This Row],[Spalte5]:[Spalte6]])*5</f>
        <v>10</v>
      </c>
      <c r="P386" t="s">
        <v>78</v>
      </c>
      <c r="Q386" t="s">
        <v>34</v>
      </c>
      <c r="R386" t="s">
        <v>24</v>
      </c>
      <c r="S386">
        <f t="shared" ref="S386:S449" si="76">COUNTIF($P386:$R386,"VfL Wolfsburg")</f>
        <v>0</v>
      </c>
      <c r="T386">
        <f t="shared" ref="T386:T449" si="77">COUNTIF($P386:$R386,"1. FC Heidenheim")</f>
        <v>1</v>
      </c>
      <c r="U386">
        <f t="shared" ref="U386:U449" si="78">COUNTIF($P386:$R386,"FC St. Pauli")</f>
        <v>0</v>
      </c>
      <c r="V386" s="5">
        <f>SUM(Table1[[#This Row],[Spalte94]:[Spalte92]])*5</f>
        <v>5</v>
      </c>
      <c r="W386" t="s">
        <v>15</v>
      </c>
      <c r="X386" s="5">
        <f t="shared" ref="X386:X449" si="79">(COUNTIF($W386:$W386,"Bayer 04 Leverkusen"))*5</f>
        <v>0</v>
      </c>
      <c r="Y386" t="s">
        <v>48</v>
      </c>
      <c r="Z386" s="5">
        <f t="shared" ref="Z386:Z449" si="80">(COUNTIF($Y386:$Y386,"Danel Sinani"))*5</f>
        <v>0</v>
      </c>
      <c r="AA386" t="s">
        <v>19</v>
      </c>
      <c r="AB386" s="5">
        <f t="shared" ref="AB386:AB449" si="81">(COUNTIF($AA386:$AA386,"7 oder mehr Punkte"))*5</f>
        <v>0</v>
      </c>
      <c r="AC386" t="s">
        <v>27</v>
      </c>
      <c r="AD386" s="5">
        <f t="shared" ref="AD386:AD449" si="82">(COUNTIF($AC386:$AC386,"drei bis fünf Siege"))*5</f>
        <v>5</v>
      </c>
      <c r="AE386" t="s">
        <v>21</v>
      </c>
      <c r="AF386" s="5">
        <f t="shared" ref="AF386:AF449" si="83">(COUNTIF($AE386:$AE386,"Gar keinen"))*5</f>
        <v>0</v>
      </c>
      <c r="AG386" s="1">
        <v>7</v>
      </c>
      <c r="AH386" s="6">
        <f>ABS(8-Table1[[#This Row],[Die 1. Frauen des FCSP landet in der Regionalliga Nord (12er Liga) auf Rang...?]])</f>
        <v>1</v>
      </c>
      <c r="AI386" s="6">
        <f>0-Table1[[#This Row],[Spalte16]]</f>
        <v>-1</v>
      </c>
      <c r="AJ386" s="1">
        <v>13</v>
      </c>
      <c r="AK386" s="6">
        <f>ABS(16-Table1[[#This Row],[Die U23 des FCSP landet in der Regionalliga Nord (18er Liga) auf Rang....?]])</f>
        <v>3</v>
      </c>
      <c r="AL386" s="6">
        <f>0-Table1[[#This Row],[Spalte17]]</f>
        <v>-3</v>
      </c>
      <c r="AM38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386"/>
    </row>
    <row r="387" spans="1:42" x14ac:dyDescent="0.25">
      <c r="A387">
        <v>385</v>
      </c>
      <c r="B387" t="s">
        <v>603</v>
      </c>
      <c r="C387" s="1">
        <v>12</v>
      </c>
      <c r="D387" s="6">
        <f>-18+Table1[[#This Row],[Auf welchem Platz landet der FC St. Pauli in der 1. Bundesliga 2025/26?]]</f>
        <v>-6</v>
      </c>
      <c r="E387" t="s">
        <v>14</v>
      </c>
      <c r="F387" s="5">
        <v>5</v>
      </c>
      <c r="G387" t="s">
        <v>54</v>
      </c>
      <c r="H387" t="s">
        <v>14</v>
      </c>
      <c r="I387" t="s">
        <v>56</v>
      </c>
      <c r="J387" t="s">
        <v>16</v>
      </c>
      <c r="K387">
        <f t="shared" si="72"/>
        <v>1</v>
      </c>
      <c r="L387">
        <f t="shared" si="73"/>
        <v>0</v>
      </c>
      <c r="M387">
        <f t="shared" si="74"/>
        <v>0</v>
      </c>
      <c r="N387">
        <f t="shared" si="75"/>
        <v>1</v>
      </c>
      <c r="O387" s="5">
        <f>SUM(Table1[[#This Row],[Spalte5]:[Spalte6]])*5</f>
        <v>10</v>
      </c>
      <c r="P387" t="s">
        <v>78</v>
      </c>
      <c r="Q387" t="s">
        <v>34</v>
      </c>
      <c r="R387" t="s">
        <v>23</v>
      </c>
      <c r="S387">
        <f t="shared" si="76"/>
        <v>0</v>
      </c>
      <c r="T387">
        <f t="shared" si="77"/>
        <v>1</v>
      </c>
      <c r="U387">
        <f t="shared" si="78"/>
        <v>0</v>
      </c>
      <c r="V387" s="5">
        <f>SUM(Table1[[#This Row],[Spalte94]:[Spalte92]])*5</f>
        <v>5</v>
      </c>
      <c r="W387" t="s">
        <v>15</v>
      </c>
      <c r="X387" s="5">
        <f t="shared" si="79"/>
        <v>0</v>
      </c>
      <c r="Y387" t="s">
        <v>18</v>
      </c>
      <c r="Z387" s="5">
        <f t="shared" si="80"/>
        <v>0</v>
      </c>
      <c r="AA387" t="s">
        <v>19</v>
      </c>
      <c r="AB387" s="5">
        <f t="shared" si="81"/>
        <v>0</v>
      </c>
      <c r="AC387" t="s">
        <v>20</v>
      </c>
      <c r="AD387" s="5">
        <f t="shared" si="82"/>
        <v>0</v>
      </c>
      <c r="AE387" t="s">
        <v>32</v>
      </c>
      <c r="AF387" s="5">
        <f t="shared" si="83"/>
        <v>0</v>
      </c>
      <c r="AG387" s="1">
        <v>8</v>
      </c>
      <c r="AH387" s="6">
        <f>ABS(8-Table1[[#This Row],[Die 1. Frauen des FCSP landet in der Regionalliga Nord (12er Liga) auf Rang...?]])</f>
        <v>0</v>
      </c>
      <c r="AI387" s="6">
        <v>5</v>
      </c>
      <c r="AJ387" s="1">
        <v>12</v>
      </c>
      <c r="AK387" s="6">
        <f>ABS(16-Table1[[#This Row],[Die U23 des FCSP landet in der Regionalliga Nord (18er Liga) auf Rang....?]])</f>
        <v>4</v>
      </c>
      <c r="AL387" s="6">
        <f>0-Table1[[#This Row],[Spalte17]]</f>
        <v>-4</v>
      </c>
      <c r="AM38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387"/>
    </row>
    <row r="388" spans="1:42" x14ac:dyDescent="0.25">
      <c r="A388">
        <v>386</v>
      </c>
      <c r="B388" t="s">
        <v>918</v>
      </c>
      <c r="C388" s="1">
        <v>15</v>
      </c>
      <c r="D388" s="6">
        <f>-18+Table1[[#This Row],[Auf welchem Platz landet der FC St. Pauli in der 1. Bundesliga 2025/26?]]</f>
        <v>-3</v>
      </c>
      <c r="E388" t="s">
        <v>14</v>
      </c>
      <c r="F388" s="5">
        <v>5</v>
      </c>
      <c r="G388" t="s">
        <v>14</v>
      </c>
      <c r="H388" t="s">
        <v>17</v>
      </c>
      <c r="I388" t="s">
        <v>54</v>
      </c>
      <c r="J388" t="s">
        <v>25</v>
      </c>
      <c r="K388">
        <f t="shared" si="72"/>
        <v>1</v>
      </c>
      <c r="L388">
        <f t="shared" si="73"/>
        <v>1</v>
      </c>
      <c r="M388">
        <f t="shared" si="74"/>
        <v>1</v>
      </c>
      <c r="N388">
        <f t="shared" si="75"/>
        <v>0</v>
      </c>
      <c r="O388" s="5">
        <f>SUM(Table1[[#This Row],[Spalte5]:[Spalte6]])*5</f>
        <v>15</v>
      </c>
      <c r="P388" t="s">
        <v>78</v>
      </c>
      <c r="Q388" t="s">
        <v>15</v>
      </c>
      <c r="R388" t="s">
        <v>200</v>
      </c>
      <c r="S388">
        <f t="shared" si="76"/>
        <v>0</v>
      </c>
      <c r="T388">
        <f t="shared" si="77"/>
        <v>1</v>
      </c>
      <c r="U388">
        <f t="shared" si="78"/>
        <v>0</v>
      </c>
      <c r="V388" s="5">
        <f>SUM(Table1[[#This Row],[Spalte94]:[Spalte92]])*5</f>
        <v>5</v>
      </c>
      <c r="W388" t="s">
        <v>23</v>
      </c>
      <c r="X388" s="5">
        <f t="shared" si="79"/>
        <v>0</v>
      </c>
      <c r="Y388" t="s">
        <v>26</v>
      </c>
      <c r="Z388" s="5">
        <f t="shared" si="80"/>
        <v>0</v>
      </c>
      <c r="AA388" t="s">
        <v>35</v>
      </c>
      <c r="AB388" s="5">
        <f t="shared" si="81"/>
        <v>0</v>
      </c>
      <c r="AC388" t="s">
        <v>27</v>
      </c>
      <c r="AD388" s="5">
        <f t="shared" si="82"/>
        <v>5</v>
      </c>
      <c r="AE388" t="s">
        <v>32</v>
      </c>
      <c r="AF388" s="5">
        <f t="shared" si="83"/>
        <v>0</v>
      </c>
      <c r="AG388" s="1">
        <v>2</v>
      </c>
      <c r="AH388" s="6">
        <f>ABS(8-Table1[[#This Row],[Die 1. Frauen des FCSP landet in der Regionalliga Nord (12er Liga) auf Rang...?]])</f>
        <v>6</v>
      </c>
      <c r="AI388" s="6">
        <f>0-Table1[[#This Row],[Spalte16]]</f>
        <v>-6</v>
      </c>
      <c r="AJ388" s="1">
        <v>10</v>
      </c>
      <c r="AK388" s="6">
        <f>ABS(16-Table1[[#This Row],[Die U23 des FCSP landet in der Regionalliga Nord (18er Liga) auf Rang....?]])</f>
        <v>6</v>
      </c>
      <c r="AL388" s="6">
        <f>0-Table1[[#This Row],[Spalte17]]</f>
        <v>-6</v>
      </c>
      <c r="AM38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388"/>
    </row>
    <row r="389" spans="1:42" x14ac:dyDescent="0.25">
      <c r="A389">
        <v>387</v>
      </c>
      <c r="B389" t="s">
        <v>197</v>
      </c>
      <c r="C389" s="1">
        <v>13</v>
      </c>
      <c r="D389" s="6">
        <f>-18+Table1[[#This Row],[Auf welchem Platz landet der FC St. Pauli in der 1. Bundesliga 2025/26?]]</f>
        <v>-5</v>
      </c>
      <c r="E389" t="s">
        <v>14</v>
      </c>
      <c r="F389" s="5">
        <v>5</v>
      </c>
      <c r="G389" t="s">
        <v>14</v>
      </c>
      <c r="H389" t="s">
        <v>54</v>
      </c>
      <c r="I389" t="s">
        <v>56</v>
      </c>
      <c r="J389" t="s">
        <v>25</v>
      </c>
      <c r="K389">
        <f t="shared" si="72"/>
        <v>1</v>
      </c>
      <c r="L389">
        <f t="shared" si="73"/>
        <v>1</v>
      </c>
      <c r="M389">
        <f t="shared" si="74"/>
        <v>0</v>
      </c>
      <c r="N389">
        <f t="shared" si="75"/>
        <v>0</v>
      </c>
      <c r="O389" s="5">
        <f>SUM(Table1[[#This Row],[Spalte5]:[Spalte6]])*5</f>
        <v>10</v>
      </c>
      <c r="P389" t="s">
        <v>34</v>
      </c>
      <c r="Q389" t="s">
        <v>78</v>
      </c>
      <c r="R389" t="s">
        <v>23</v>
      </c>
      <c r="S389">
        <f t="shared" si="76"/>
        <v>0</v>
      </c>
      <c r="T389">
        <f t="shared" si="77"/>
        <v>1</v>
      </c>
      <c r="U389">
        <f t="shared" si="78"/>
        <v>0</v>
      </c>
      <c r="V389" s="5">
        <f>SUM(Table1[[#This Row],[Spalte94]:[Spalte92]])*5</f>
        <v>5</v>
      </c>
      <c r="W389" t="s">
        <v>23</v>
      </c>
      <c r="X389" s="5">
        <f t="shared" si="79"/>
        <v>0</v>
      </c>
      <c r="Y389" t="s">
        <v>18</v>
      </c>
      <c r="Z389" s="5">
        <f t="shared" si="80"/>
        <v>0</v>
      </c>
      <c r="AA389" t="s">
        <v>19</v>
      </c>
      <c r="AB389" s="5">
        <f t="shared" si="81"/>
        <v>0</v>
      </c>
      <c r="AC389" t="s">
        <v>27</v>
      </c>
      <c r="AD389" s="5">
        <f t="shared" si="82"/>
        <v>5</v>
      </c>
      <c r="AE389" t="s">
        <v>37</v>
      </c>
      <c r="AF389" s="5">
        <f t="shared" si="83"/>
        <v>0</v>
      </c>
      <c r="AG389" s="1">
        <v>6</v>
      </c>
      <c r="AH389" s="6">
        <f>ABS(8-Table1[[#This Row],[Die 1. Frauen des FCSP landet in der Regionalliga Nord (12er Liga) auf Rang...?]])</f>
        <v>2</v>
      </c>
      <c r="AI389" s="6">
        <f>0-Table1[[#This Row],[Spalte16]]</f>
        <v>-2</v>
      </c>
      <c r="AJ389" s="1">
        <v>13</v>
      </c>
      <c r="AK389" s="6">
        <f>ABS(16-Table1[[#This Row],[Die U23 des FCSP landet in der Regionalliga Nord (18er Liga) auf Rang....?]])</f>
        <v>3</v>
      </c>
      <c r="AL389" s="6">
        <f>0-Table1[[#This Row],[Spalte17]]</f>
        <v>-3</v>
      </c>
      <c r="AM38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389"/>
    </row>
    <row r="390" spans="1:42" x14ac:dyDescent="0.25">
      <c r="A390">
        <v>388</v>
      </c>
      <c r="B390" t="s">
        <v>922</v>
      </c>
      <c r="C390" s="1">
        <v>14</v>
      </c>
      <c r="D390" s="6">
        <f>-18+Table1[[#This Row],[Auf welchem Platz landet der FC St. Pauli in der 1. Bundesliga 2025/26?]]</f>
        <v>-4</v>
      </c>
      <c r="E390" t="s">
        <v>14</v>
      </c>
      <c r="F390" s="5">
        <v>5</v>
      </c>
      <c r="G390" t="s">
        <v>14</v>
      </c>
      <c r="H390" t="s">
        <v>25</v>
      </c>
      <c r="I390" t="s">
        <v>16</v>
      </c>
      <c r="J390" t="s">
        <v>56</v>
      </c>
      <c r="K390">
        <f t="shared" si="72"/>
        <v>1</v>
      </c>
      <c r="L390">
        <f t="shared" si="73"/>
        <v>1</v>
      </c>
      <c r="M390">
        <f t="shared" si="74"/>
        <v>0</v>
      </c>
      <c r="N390">
        <f t="shared" si="75"/>
        <v>1</v>
      </c>
      <c r="O390" s="5">
        <f>SUM(Table1[[#This Row],[Spalte5]:[Spalte6]])*5</f>
        <v>15</v>
      </c>
      <c r="P390" t="s">
        <v>78</v>
      </c>
      <c r="Q390" t="s">
        <v>34</v>
      </c>
      <c r="R390" t="s">
        <v>41</v>
      </c>
      <c r="S390">
        <f t="shared" si="76"/>
        <v>0</v>
      </c>
      <c r="T390">
        <f t="shared" si="77"/>
        <v>1</v>
      </c>
      <c r="U390">
        <f t="shared" si="78"/>
        <v>0</v>
      </c>
      <c r="V390" s="5">
        <f>SUM(Table1[[#This Row],[Spalte94]:[Spalte92]])*5</f>
        <v>5</v>
      </c>
      <c r="W390" t="s">
        <v>34</v>
      </c>
      <c r="X390" s="5">
        <f t="shared" si="79"/>
        <v>0</v>
      </c>
      <c r="Y390" t="s">
        <v>18</v>
      </c>
      <c r="Z390" s="5">
        <f t="shared" si="80"/>
        <v>0</v>
      </c>
      <c r="AA390" t="s">
        <v>35</v>
      </c>
      <c r="AB390" s="5">
        <f t="shared" si="81"/>
        <v>0</v>
      </c>
      <c r="AC390" t="s">
        <v>20</v>
      </c>
      <c r="AD390" s="5">
        <f t="shared" si="82"/>
        <v>0</v>
      </c>
      <c r="AE390" t="s">
        <v>32</v>
      </c>
      <c r="AF390" s="5">
        <f t="shared" si="83"/>
        <v>0</v>
      </c>
      <c r="AG390" s="1">
        <v>3</v>
      </c>
      <c r="AH390" s="6">
        <f>ABS(8-Table1[[#This Row],[Die 1. Frauen des FCSP landet in der Regionalliga Nord (12er Liga) auf Rang...?]])</f>
        <v>5</v>
      </c>
      <c r="AI390" s="6">
        <f>0-Table1[[#This Row],[Spalte16]]</f>
        <v>-5</v>
      </c>
      <c r="AJ390" s="1">
        <v>15</v>
      </c>
      <c r="AK390" s="6">
        <f>ABS(16-Table1[[#This Row],[Die U23 des FCSP landet in der Regionalliga Nord (18er Liga) auf Rang....?]])</f>
        <v>1</v>
      </c>
      <c r="AL390" s="6">
        <f>0-Table1[[#This Row],[Spalte17]]</f>
        <v>-1</v>
      </c>
      <c r="AM39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390"/>
    </row>
    <row r="391" spans="1:42" x14ac:dyDescent="0.25">
      <c r="A391">
        <v>389</v>
      </c>
      <c r="B391" t="s">
        <v>923</v>
      </c>
      <c r="C391" s="1">
        <v>12</v>
      </c>
      <c r="D391" s="6">
        <f>-18+Table1[[#This Row],[Auf welchem Platz landet der FC St. Pauli in der 1. Bundesliga 2025/26?]]</f>
        <v>-6</v>
      </c>
      <c r="E391" t="s">
        <v>14</v>
      </c>
      <c r="F391" s="5">
        <v>5</v>
      </c>
      <c r="G391" t="s">
        <v>14</v>
      </c>
      <c r="H391" t="s">
        <v>56</v>
      </c>
      <c r="I391" t="s">
        <v>25</v>
      </c>
      <c r="J391" t="s">
        <v>17</v>
      </c>
      <c r="K391">
        <f t="shared" si="72"/>
        <v>1</v>
      </c>
      <c r="L391">
        <f t="shared" si="73"/>
        <v>1</v>
      </c>
      <c r="M391">
        <f t="shared" si="74"/>
        <v>1</v>
      </c>
      <c r="N391">
        <f t="shared" si="75"/>
        <v>0</v>
      </c>
      <c r="O391" s="5">
        <f>SUM(Table1[[#This Row],[Spalte5]:[Spalte6]])*5</f>
        <v>15</v>
      </c>
      <c r="P391" t="s">
        <v>34</v>
      </c>
      <c r="Q391" t="s">
        <v>41</v>
      </c>
      <c r="R391" t="s">
        <v>78</v>
      </c>
      <c r="S391">
        <f t="shared" si="76"/>
        <v>0</v>
      </c>
      <c r="T391">
        <f t="shared" si="77"/>
        <v>1</v>
      </c>
      <c r="U391">
        <f t="shared" si="78"/>
        <v>0</v>
      </c>
      <c r="V391" s="5">
        <f>SUM(Table1[[#This Row],[Spalte94]:[Spalte92]])*5</f>
        <v>5</v>
      </c>
      <c r="W391" t="s">
        <v>58</v>
      </c>
      <c r="X391" s="5">
        <f t="shared" si="79"/>
        <v>0</v>
      </c>
      <c r="Y391" t="s">
        <v>18</v>
      </c>
      <c r="Z391" s="5">
        <f t="shared" si="80"/>
        <v>0</v>
      </c>
      <c r="AA391" t="s">
        <v>19</v>
      </c>
      <c r="AB391" s="5">
        <f t="shared" si="81"/>
        <v>0</v>
      </c>
      <c r="AC391" t="s">
        <v>20</v>
      </c>
      <c r="AD391" s="5">
        <f t="shared" si="82"/>
        <v>0</v>
      </c>
      <c r="AE391" t="s">
        <v>32</v>
      </c>
      <c r="AF391" s="5">
        <f t="shared" si="83"/>
        <v>0</v>
      </c>
      <c r="AG391" s="1">
        <v>7</v>
      </c>
      <c r="AH391" s="6">
        <f>ABS(8-Table1[[#This Row],[Die 1. Frauen des FCSP landet in der Regionalliga Nord (12er Liga) auf Rang...?]])</f>
        <v>1</v>
      </c>
      <c r="AI391" s="6">
        <f>0-Table1[[#This Row],[Spalte16]]</f>
        <v>-1</v>
      </c>
      <c r="AJ391" s="1">
        <v>13</v>
      </c>
      <c r="AK391" s="6">
        <f>ABS(16-Table1[[#This Row],[Die U23 des FCSP landet in der Regionalliga Nord (18er Liga) auf Rang....?]])</f>
        <v>3</v>
      </c>
      <c r="AL391" s="6">
        <f>0-Table1[[#This Row],[Spalte17]]</f>
        <v>-3</v>
      </c>
      <c r="AM39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391"/>
    </row>
    <row r="392" spans="1:42" x14ac:dyDescent="0.25">
      <c r="A392">
        <v>390</v>
      </c>
      <c r="B392" t="s">
        <v>793</v>
      </c>
      <c r="C392" s="1">
        <v>12</v>
      </c>
      <c r="D392" s="6">
        <f>-18+Table1[[#This Row],[Auf welchem Platz landet der FC St. Pauli in der 1. Bundesliga 2025/26?]]</f>
        <v>-6</v>
      </c>
      <c r="E392" t="s">
        <v>14</v>
      </c>
      <c r="F392" s="5">
        <v>5</v>
      </c>
      <c r="G392" t="s">
        <v>56</v>
      </c>
      <c r="H392" t="s">
        <v>14</v>
      </c>
      <c r="I392" t="s">
        <v>16</v>
      </c>
      <c r="J392" t="s">
        <v>25</v>
      </c>
      <c r="K392">
        <f t="shared" si="72"/>
        <v>1</v>
      </c>
      <c r="L392">
        <f t="shared" si="73"/>
        <v>1</v>
      </c>
      <c r="M392">
        <f t="shared" si="74"/>
        <v>0</v>
      </c>
      <c r="N392">
        <f t="shared" si="75"/>
        <v>1</v>
      </c>
      <c r="O392" s="5">
        <f>SUM(Table1[[#This Row],[Spalte5]:[Spalte6]])*5</f>
        <v>15</v>
      </c>
      <c r="P392" t="s">
        <v>34</v>
      </c>
      <c r="Q392" t="s">
        <v>24</v>
      </c>
      <c r="R392" t="s">
        <v>23</v>
      </c>
      <c r="S392">
        <f t="shared" si="76"/>
        <v>0</v>
      </c>
      <c r="T392">
        <f t="shared" si="77"/>
        <v>0</v>
      </c>
      <c r="U392">
        <f t="shared" si="78"/>
        <v>0</v>
      </c>
      <c r="V392" s="5">
        <f>SUM(Table1[[#This Row],[Spalte94]:[Spalte92]])*5</f>
        <v>0</v>
      </c>
      <c r="W392" t="s">
        <v>41</v>
      </c>
      <c r="X392" s="5">
        <f t="shared" si="79"/>
        <v>0</v>
      </c>
      <c r="Y392" t="s">
        <v>18</v>
      </c>
      <c r="Z392" s="5">
        <f t="shared" si="80"/>
        <v>0</v>
      </c>
      <c r="AA392" t="s">
        <v>19</v>
      </c>
      <c r="AB392" s="5">
        <f t="shared" si="81"/>
        <v>0</v>
      </c>
      <c r="AC392" t="s">
        <v>20</v>
      </c>
      <c r="AD392" s="5">
        <f t="shared" si="82"/>
        <v>0</v>
      </c>
      <c r="AE392" t="s">
        <v>32</v>
      </c>
      <c r="AF392" s="5">
        <f t="shared" si="83"/>
        <v>0</v>
      </c>
      <c r="AG392" s="1">
        <v>8</v>
      </c>
      <c r="AH392" s="6">
        <f>ABS(8-Table1[[#This Row],[Die 1. Frauen des FCSP landet in der Regionalliga Nord (12er Liga) auf Rang...?]])</f>
        <v>0</v>
      </c>
      <c r="AI392" s="6">
        <v>5</v>
      </c>
      <c r="AJ392" s="1">
        <v>12</v>
      </c>
      <c r="AK392" s="6">
        <f>ABS(16-Table1[[#This Row],[Die U23 des FCSP landet in der Regionalliga Nord (18er Liga) auf Rang....?]])</f>
        <v>4</v>
      </c>
      <c r="AL392" s="6">
        <f>0-Table1[[#This Row],[Spalte17]]</f>
        <v>-4</v>
      </c>
      <c r="AM39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392"/>
    </row>
    <row r="393" spans="1:42" x14ac:dyDescent="0.25">
      <c r="A393">
        <v>391</v>
      </c>
      <c r="B393" t="s">
        <v>758</v>
      </c>
      <c r="C393" s="1">
        <v>11</v>
      </c>
      <c r="D393" s="6">
        <f>-18+Table1[[#This Row],[Auf welchem Platz landet der FC St. Pauli in der 1. Bundesliga 2025/26?]]</f>
        <v>-7</v>
      </c>
      <c r="E393" t="s">
        <v>14</v>
      </c>
      <c r="F393" s="5">
        <v>5</v>
      </c>
      <c r="G393" t="s">
        <v>14</v>
      </c>
      <c r="H393" t="s">
        <v>56</v>
      </c>
      <c r="I393" t="s">
        <v>25</v>
      </c>
      <c r="J393" t="s">
        <v>16</v>
      </c>
      <c r="K393">
        <f t="shared" si="72"/>
        <v>1</v>
      </c>
      <c r="L393">
        <f t="shared" si="73"/>
        <v>1</v>
      </c>
      <c r="M393">
        <f t="shared" si="74"/>
        <v>0</v>
      </c>
      <c r="N393">
        <f t="shared" si="75"/>
        <v>1</v>
      </c>
      <c r="O393" s="5">
        <f>SUM(Table1[[#This Row],[Spalte5]:[Spalte6]])*5</f>
        <v>15</v>
      </c>
      <c r="P393" t="s">
        <v>24</v>
      </c>
      <c r="Q393" t="s">
        <v>78</v>
      </c>
      <c r="R393" t="s">
        <v>34</v>
      </c>
      <c r="S393">
        <f t="shared" si="76"/>
        <v>0</v>
      </c>
      <c r="T393">
        <f t="shared" si="77"/>
        <v>1</v>
      </c>
      <c r="U393">
        <f t="shared" si="78"/>
        <v>0</v>
      </c>
      <c r="V393" s="5">
        <f>SUM(Table1[[#This Row],[Spalte94]:[Spalte92]])*5</f>
        <v>5</v>
      </c>
      <c r="W393" t="s">
        <v>24</v>
      </c>
      <c r="X393" s="5">
        <f t="shared" si="79"/>
        <v>0</v>
      </c>
      <c r="Y393" t="s">
        <v>18</v>
      </c>
      <c r="Z393" s="5">
        <f t="shared" si="80"/>
        <v>0</v>
      </c>
      <c r="AA393" t="s">
        <v>19</v>
      </c>
      <c r="AB393" s="5">
        <f t="shared" si="81"/>
        <v>0</v>
      </c>
      <c r="AC393" t="s">
        <v>20</v>
      </c>
      <c r="AD393" s="5">
        <f t="shared" si="82"/>
        <v>0</v>
      </c>
      <c r="AE393" t="s">
        <v>32</v>
      </c>
      <c r="AF393" s="5">
        <f t="shared" si="83"/>
        <v>0</v>
      </c>
      <c r="AG393" s="1">
        <v>9</v>
      </c>
      <c r="AH393" s="6">
        <f>ABS(8-Table1[[#This Row],[Die 1. Frauen des FCSP landet in der Regionalliga Nord (12er Liga) auf Rang...?]])</f>
        <v>1</v>
      </c>
      <c r="AI393" s="6">
        <f>0-Table1[[#This Row],[Spalte16]]</f>
        <v>-1</v>
      </c>
      <c r="AJ393" s="1">
        <v>14</v>
      </c>
      <c r="AK393" s="6">
        <f>ABS(16-Table1[[#This Row],[Die U23 des FCSP landet in der Regionalliga Nord (18er Liga) auf Rang....?]])</f>
        <v>2</v>
      </c>
      <c r="AL393" s="6">
        <f>0-Table1[[#This Row],[Spalte17]]</f>
        <v>-2</v>
      </c>
      <c r="AM39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393"/>
    </row>
    <row r="394" spans="1:42" x14ac:dyDescent="0.25">
      <c r="A394">
        <v>392</v>
      </c>
      <c r="B394" t="s">
        <v>351</v>
      </c>
      <c r="C394" s="1">
        <v>9</v>
      </c>
      <c r="D394" s="6">
        <f>-18+Table1[[#This Row],[Auf welchem Platz landet der FC St. Pauli in der 1. Bundesliga 2025/26?]]</f>
        <v>-9</v>
      </c>
      <c r="E394" t="s">
        <v>14</v>
      </c>
      <c r="F394" s="5">
        <v>5</v>
      </c>
      <c r="G394" t="s">
        <v>14</v>
      </c>
      <c r="H394" t="s">
        <v>54</v>
      </c>
      <c r="I394" t="s">
        <v>56</v>
      </c>
      <c r="J394" t="s">
        <v>17</v>
      </c>
      <c r="K394">
        <f t="shared" si="72"/>
        <v>1</v>
      </c>
      <c r="L394">
        <f t="shared" si="73"/>
        <v>0</v>
      </c>
      <c r="M394">
        <f t="shared" si="74"/>
        <v>1</v>
      </c>
      <c r="N394">
        <f t="shared" si="75"/>
        <v>0</v>
      </c>
      <c r="O394" s="5">
        <f>SUM(Table1[[#This Row],[Spalte5]:[Spalte6]])*5</f>
        <v>10</v>
      </c>
      <c r="P394" t="s">
        <v>78</v>
      </c>
      <c r="Q394" t="s">
        <v>34</v>
      </c>
      <c r="R394" t="s">
        <v>23</v>
      </c>
      <c r="S394">
        <f t="shared" si="76"/>
        <v>0</v>
      </c>
      <c r="T394">
        <f t="shared" si="77"/>
        <v>1</v>
      </c>
      <c r="U394">
        <f t="shared" si="78"/>
        <v>0</v>
      </c>
      <c r="V394" s="5">
        <f>SUM(Table1[[#This Row],[Spalte94]:[Spalte92]])*5</f>
        <v>5</v>
      </c>
      <c r="W394" t="s">
        <v>34</v>
      </c>
      <c r="X394" s="5">
        <f t="shared" si="79"/>
        <v>0</v>
      </c>
      <c r="Y394" t="s">
        <v>18</v>
      </c>
      <c r="Z394" s="5">
        <f t="shared" si="80"/>
        <v>0</v>
      </c>
      <c r="AA394" t="s">
        <v>19</v>
      </c>
      <c r="AB394" s="5">
        <f t="shared" si="81"/>
        <v>0</v>
      </c>
      <c r="AC394" t="s">
        <v>27</v>
      </c>
      <c r="AD394" s="5">
        <f t="shared" si="82"/>
        <v>5</v>
      </c>
      <c r="AE394" t="s">
        <v>28</v>
      </c>
      <c r="AF394" s="5">
        <f t="shared" si="83"/>
        <v>0</v>
      </c>
      <c r="AG394" s="1">
        <v>2</v>
      </c>
      <c r="AH394" s="6">
        <f>ABS(8-Table1[[#This Row],[Die 1. Frauen des FCSP landet in der Regionalliga Nord (12er Liga) auf Rang...?]])</f>
        <v>6</v>
      </c>
      <c r="AI394" s="6">
        <f>0-Table1[[#This Row],[Spalte16]]</f>
        <v>-6</v>
      </c>
      <c r="AJ394" s="1">
        <v>16</v>
      </c>
      <c r="AK394" s="6">
        <f>ABS(16-Table1[[#This Row],[Die U23 des FCSP landet in der Regionalliga Nord (18er Liga) auf Rang....?]])</f>
        <v>0</v>
      </c>
      <c r="AL394" s="6">
        <v>5</v>
      </c>
      <c r="AM39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394"/>
    </row>
    <row r="395" spans="1:42" x14ac:dyDescent="0.25">
      <c r="A395">
        <v>393</v>
      </c>
      <c r="B395" t="s">
        <v>646</v>
      </c>
      <c r="C395" s="1">
        <v>10</v>
      </c>
      <c r="D395" s="6">
        <f>-18+Table1[[#This Row],[Auf welchem Platz landet der FC St. Pauli in der 1. Bundesliga 2025/26?]]</f>
        <v>-8</v>
      </c>
      <c r="E395" t="s">
        <v>14</v>
      </c>
      <c r="F395" s="5">
        <v>5</v>
      </c>
      <c r="G395" t="s">
        <v>14</v>
      </c>
      <c r="H395" t="s">
        <v>16</v>
      </c>
      <c r="I395" t="s">
        <v>56</v>
      </c>
      <c r="J395" t="s">
        <v>43</v>
      </c>
      <c r="K395">
        <f t="shared" si="72"/>
        <v>1</v>
      </c>
      <c r="L395">
        <f t="shared" si="73"/>
        <v>0</v>
      </c>
      <c r="M395">
        <f t="shared" si="74"/>
        <v>0</v>
      </c>
      <c r="N395">
        <f t="shared" si="75"/>
        <v>1</v>
      </c>
      <c r="O395" s="5">
        <f>SUM(Table1[[#This Row],[Spalte5]:[Spalte6]])*5</f>
        <v>10</v>
      </c>
      <c r="P395" t="s">
        <v>78</v>
      </c>
      <c r="Q395" t="s">
        <v>34</v>
      </c>
      <c r="R395" t="s">
        <v>41</v>
      </c>
      <c r="S395">
        <f t="shared" si="76"/>
        <v>0</v>
      </c>
      <c r="T395">
        <f t="shared" si="77"/>
        <v>1</v>
      </c>
      <c r="U395">
        <f t="shared" si="78"/>
        <v>0</v>
      </c>
      <c r="V395" s="5">
        <f>SUM(Table1[[#This Row],[Spalte94]:[Spalte92]])*5</f>
        <v>5</v>
      </c>
      <c r="W395" t="s">
        <v>34</v>
      </c>
      <c r="X395" s="5">
        <f t="shared" si="79"/>
        <v>0</v>
      </c>
      <c r="Y395" t="s">
        <v>18</v>
      </c>
      <c r="Z395" s="5">
        <f t="shared" si="80"/>
        <v>0</v>
      </c>
      <c r="AA395" t="s">
        <v>19</v>
      </c>
      <c r="AB395" s="5">
        <f t="shared" si="81"/>
        <v>0</v>
      </c>
      <c r="AC395" t="s">
        <v>31</v>
      </c>
      <c r="AD395" s="5">
        <f t="shared" si="82"/>
        <v>0</v>
      </c>
      <c r="AE395" t="s">
        <v>32</v>
      </c>
      <c r="AF395" s="5">
        <f t="shared" si="83"/>
        <v>0</v>
      </c>
      <c r="AG395" s="1">
        <v>8</v>
      </c>
      <c r="AH395" s="6">
        <f>ABS(8-Table1[[#This Row],[Die 1. Frauen des FCSP landet in der Regionalliga Nord (12er Liga) auf Rang...?]])</f>
        <v>0</v>
      </c>
      <c r="AI395" s="6">
        <v>5</v>
      </c>
      <c r="AJ395" s="1">
        <v>14</v>
      </c>
      <c r="AK395" s="6">
        <f>ABS(16-Table1[[#This Row],[Die U23 des FCSP landet in der Regionalliga Nord (18er Liga) auf Rang....?]])</f>
        <v>2</v>
      </c>
      <c r="AL395" s="6">
        <f>0-Table1[[#This Row],[Spalte17]]</f>
        <v>-2</v>
      </c>
      <c r="AM39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395"/>
    </row>
    <row r="396" spans="1:42" x14ac:dyDescent="0.25">
      <c r="A396">
        <v>394</v>
      </c>
      <c r="B396" t="s">
        <v>146</v>
      </c>
      <c r="C396" s="1">
        <v>13</v>
      </c>
      <c r="D396" s="6">
        <f>-18+Table1[[#This Row],[Auf welchem Platz landet der FC St. Pauli in der 1. Bundesliga 2025/26?]]</f>
        <v>-5</v>
      </c>
      <c r="E396" t="s">
        <v>14</v>
      </c>
      <c r="F396" s="5">
        <v>5</v>
      </c>
      <c r="G396" t="s">
        <v>14</v>
      </c>
      <c r="H396" t="s">
        <v>25</v>
      </c>
      <c r="I396" t="s">
        <v>16</v>
      </c>
      <c r="J396" t="s">
        <v>56</v>
      </c>
      <c r="K396">
        <f t="shared" si="72"/>
        <v>1</v>
      </c>
      <c r="L396">
        <f t="shared" si="73"/>
        <v>1</v>
      </c>
      <c r="M396">
        <f t="shared" si="74"/>
        <v>0</v>
      </c>
      <c r="N396">
        <f t="shared" si="75"/>
        <v>1</v>
      </c>
      <c r="O396" s="5">
        <f>SUM(Table1[[#This Row],[Spalte5]:[Spalte6]])*5</f>
        <v>15</v>
      </c>
      <c r="P396" t="s">
        <v>34</v>
      </c>
      <c r="Q396" t="s">
        <v>78</v>
      </c>
      <c r="R396" t="s">
        <v>15</v>
      </c>
      <c r="S396">
        <f t="shared" si="76"/>
        <v>0</v>
      </c>
      <c r="T396">
        <f t="shared" si="77"/>
        <v>1</v>
      </c>
      <c r="U396">
        <f t="shared" si="78"/>
        <v>0</v>
      </c>
      <c r="V396" s="5">
        <f>SUM(Table1[[#This Row],[Spalte94]:[Spalte92]])*5</f>
        <v>5</v>
      </c>
      <c r="W396" t="s">
        <v>34</v>
      </c>
      <c r="X396" s="5">
        <f t="shared" si="79"/>
        <v>0</v>
      </c>
      <c r="Y396" t="s">
        <v>46</v>
      </c>
      <c r="Z396" s="5">
        <f t="shared" si="80"/>
        <v>0</v>
      </c>
      <c r="AA396" t="s">
        <v>19</v>
      </c>
      <c r="AB396" s="5">
        <f t="shared" si="81"/>
        <v>0</v>
      </c>
      <c r="AC396" t="s">
        <v>27</v>
      </c>
      <c r="AD396" s="5">
        <f t="shared" si="82"/>
        <v>5</v>
      </c>
      <c r="AE396" t="s">
        <v>28</v>
      </c>
      <c r="AF396" s="5">
        <f t="shared" si="83"/>
        <v>0</v>
      </c>
      <c r="AG396" s="1">
        <v>5</v>
      </c>
      <c r="AH396" s="6">
        <f>ABS(8-Table1[[#This Row],[Die 1. Frauen des FCSP landet in der Regionalliga Nord (12er Liga) auf Rang...?]])</f>
        <v>3</v>
      </c>
      <c r="AI396" s="6">
        <f>0-Table1[[#This Row],[Spalte16]]</f>
        <v>-3</v>
      </c>
      <c r="AJ396" s="1">
        <v>9</v>
      </c>
      <c r="AK396" s="6">
        <f>ABS(16-Table1[[#This Row],[Die U23 des FCSP landet in der Regionalliga Nord (18er Liga) auf Rang....?]])</f>
        <v>7</v>
      </c>
      <c r="AL396" s="6">
        <f>0-Table1[[#This Row],[Spalte17]]</f>
        <v>-7</v>
      </c>
      <c r="AM39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396"/>
    </row>
    <row r="397" spans="1:42" x14ac:dyDescent="0.25">
      <c r="A397">
        <v>395</v>
      </c>
      <c r="B397" t="s">
        <v>251</v>
      </c>
      <c r="C397" s="1">
        <v>14</v>
      </c>
      <c r="D397" s="6">
        <f>-18+Table1[[#This Row],[Auf welchem Platz landet der FC St. Pauli in der 1. Bundesliga 2025/26?]]</f>
        <v>-4</v>
      </c>
      <c r="E397" t="s">
        <v>98</v>
      </c>
      <c r="F397" s="5"/>
      <c r="G397" t="s">
        <v>25</v>
      </c>
      <c r="H397" t="s">
        <v>14</v>
      </c>
      <c r="I397" t="s">
        <v>43</v>
      </c>
      <c r="J397" t="s">
        <v>15</v>
      </c>
      <c r="K397">
        <f t="shared" si="72"/>
        <v>1</v>
      </c>
      <c r="L397">
        <f t="shared" si="73"/>
        <v>1</v>
      </c>
      <c r="M397">
        <f t="shared" si="74"/>
        <v>0</v>
      </c>
      <c r="N397">
        <f t="shared" si="75"/>
        <v>0</v>
      </c>
      <c r="O397" s="5">
        <f>SUM(Table1[[#This Row],[Spalte5]:[Spalte6]])*5</f>
        <v>10</v>
      </c>
      <c r="P397" t="s">
        <v>23</v>
      </c>
      <c r="Q397" t="s">
        <v>41</v>
      </c>
      <c r="R397" t="s">
        <v>78</v>
      </c>
      <c r="S397">
        <f t="shared" si="76"/>
        <v>0</v>
      </c>
      <c r="T397">
        <f t="shared" si="77"/>
        <v>1</v>
      </c>
      <c r="U397">
        <f t="shared" si="78"/>
        <v>0</v>
      </c>
      <c r="V397" s="5">
        <f>SUM(Table1[[#This Row],[Spalte94]:[Spalte92]])*5</f>
        <v>5</v>
      </c>
      <c r="W397" t="s">
        <v>34</v>
      </c>
      <c r="X397" s="5">
        <f t="shared" si="79"/>
        <v>0</v>
      </c>
      <c r="Y397" t="s">
        <v>48</v>
      </c>
      <c r="Z397" s="5">
        <f t="shared" si="80"/>
        <v>0</v>
      </c>
      <c r="AA397" t="s">
        <v>139</v>
      </c>
      <c r="AB397" s="5">
        <f t="shared" si="81"/>
        <v>0</v>
      </c>
      <c r="AC397" t="s">
        <v>27</v>
      </c>
      <c r="AD397" s="5">
        <f t="shared" si="82"/>
        <v>5</v>
      </c>
      <c r="AE397" t="s">
        <v>137</v>
      </c>
      <c r="AF397" s="5">
        <f t="shared" si="83"/>
        <v>5</v>
      </c>
      <c r="AG397" s="1">
        <v>12</v>
      </c>
      <c r="AH397" s="6">
        <f>ABS(8-Table1[[#This Row],[Die 1. Frauen des FCSP landet in der Regionalliga Nord (12er Liga) auf Rang...?]])</f>
        <v>4</v>
      </c>
      <c r="AI397" s="6">
        <f>0-Table1[[#This Row],[Spalte16]]</f>
        <v>-4</v>
      </c>
      <c r="AJ397" s="1">
        <v>18</v>
      </c>
      <c r="AK397" s="6">
        <f>ABS(16-Table1[[#This Row],[Die U23 des FCSP landet in der Regionalliga Nord (18er Liga) auf Rang....?]])</f>
        <v>2</v>
      </c>
      <c r="AL397" s="6">
        <f>0-Table1[[#This Row],[Spalte17]]</f>
        <v>-2</v>
      </c>
      <c r="AM39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397"/>
    </row>
    <row r="398" spans="1:42" x14ac:dyDescent="0.25">
      <c r="A398">
        <v>396</v>
      </c>
      <c r="B398" t="s">
        <v>710</v>
      </c>
      <c r="C398" s="1">
        <v>13</v>
      </c>
      <c r="D398" s="6">
        <f>-18+Table1[[#This Row],[Auf welchem Platz landet der FC St. Pauli in der 1. Bundesliga 2025/26?]]</f>
        <v>-5</v>
      </c>
      <c r="E398" t="s">
        <v>14</v>
      </c>
      <c r="F398" s="5">
        <v>5</v>
      </c>
      <c r="G398" t="s">
        <v>14</v>
      </c>
      <c r="H398" t="s">
        <v>16</v>
      </c>
      <c r="I398" t="s">
        <v>25</v>
      </c>
      <c r="J398" t="s">
        <v>54</v>
      </c>
      <c r="K398">
        <f t="shared" si="72"/>
        <v>1</v>
      </c>
      <c r="L398">
        <f t="shared" si="73"/>
        <v>1</v>
      </c>
      <c r="M398">
        <f t="shared" si="74"/>
        <v>0</v>
      </c>
      <c r="N398">
        <f t="shared" si="75"/>
        <v>1</v>
      </c>
      <c r="O398" s="5">
        <f>SUM(Table1[[#This Row],[Spalte5]:[Spalte6]])*5</f>
        <v>15</v>
      </c>
      <c r="P398" t="s">
        <v>78</v>
      </c>
      <c r="Q398" t="s">
        <v>34</v>
      </c>
      <c r="R398" t="s">
        <v>24</v>
      </c>
      <c r="S398">
        <f t="shared" si="76"/>
        <v>0</v>
      </c>
      <c r="T398">
        <f t="shared" si="77"/>
        <v>1</v>
      </c>
      <c r="U398">
        <f t="shared" si="78"/>
        <v>0</v>
      </c>
      <c r="V398" s="5">
        <f>SUM(Table1[[#This Row],[Spalte94]:[Spalte92]])*5</f>
        <v>5</v>
      </c>
      <c r="W398" t="s">
        <v>15</v>
      </c>
      <c r="X398" s="5">
        <f t="shared" si="79"/>
        <v>0</v>
      </c>
      <c r="Y398" t="s">
        <v>18</v>
      </c>
      <c r="Z398" s="5">
        <f t="shared" si="80"/>
        <v>0</v>
      </c>
      <c r="AA398" t="s">
        <v>19</v>
      </c>
      <c r="AB398" s="5">
        <f t="shared" si="81"/>
        <v>0</v>
      </c>
      <c r="AC398" t="s">
        <v>20</v>
      </c>
      <c r="AD398" s="5">
        <f t="shared" si="82"/>
        <v>0</v>
      </c>
      <c r="AE398" t="s">
        <v>28</v>
      </c>
      <c r="AF398" s="5">
        <f t="shared" si="83"/>
        <v>0</v>
      </c>
      <c r="AG398" s="1">
        <v>5</v>
      </c>
      <c r="AH398" s="6">
        <f>ABS(8-Table1[[#This Row],[Die 1. Frauen des FCSP landet in der Regionalliga Nord (12er Liga) auf Rang...?]])</f>
        <v>3</v>
      </c>
      <c r="AI398" s="6">
        <f>0-Table1[[#This Row],[Spalte16]]</f>
        <v>-3</v>
      </c>
      <c r="AJ398" s="1">
        <v>14</v>
      </c>
      <c r="AK398" s="6">
        <f>ABS(16-Table1[[#This Row],[Die U23 des FCSP landet in der Regionalliga Nord (18er Liga) auf Rang....?]])</f>
        <v>2</v>
      </c>
      <c r="AL398" s="6">
        <f>0-Table1[[#This Row],[Spalte17]]</f>
        <v>-2</v>
      </c>
      <c r="AM39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398"/>
    </row>
    <row r="399" spans="1:42" x14ac:dyDescent="0.25">
      <c r="A399">
        <v>397</v>
      </c>
      <c r="B399" t="s">
        <v>465</v>
      </c>
      <c r="C399" s="1">
        <v>13</v>
      </c>
      <c r="D399" s="6">
        <f>-18+Table1[[#This Row],[Auf welchem Platz landet der FC St. Pauli in der 1. Bundesliga 2025/26?]]</f>
        <v>-5</v>
      </c>
      <c r="E399" t="s">
        <v>14</v>
      </c>
      <c r="F399" s="5">
        <v>5</v>
      </c>
      <c r="G399" t="s">
        <v>14</v>
      </c>
      <c r="H399" t="s">
        <v>56</v>
      </c>
      <c r="I399" t="s">
        <v>25</v>
      </c>
      <c r="J399" t="s">
        <v>17</v>
      </c>
      <c r="K399">
        <f t="shared" si="72"/>
        <v>1</v>
      </c>
      <c r="L399">
        <f t="shared" si="73"/>
        <v>1</v>
      </c>
      <c r="M399">
        <f t="shared" si="74"/>
        <v>1</v>
      </c>
      <c r="N399">
        <f t="shared" si="75"/>
        <v>0</v>
      </c>
      <c r="O399" s="5">
        <f>SUM(Table1[[#This Row],[Spalte5]:[Spalte6]])*5</f>
        <v>15</v>
      </c>
      <c r="P399" t="s">
        <v>78</v>
      </c>
      <c r="Q399" t="s">
        <v>23</v>
      </c>
      <c r="R399" t="s">
        <v>34</v>
      </c>
      <c r="S399">
        <f t="shared" si="76"/>
        <v>0</v>
      </c>
      <c r="T399">
        <f t="shared" si="77"/>
        <v>1</v>
      </c>
      <c r="U399">
        <f t="shared" si="78"/>
        <v>0</v>
      </c>
      <c r="V399" s="5">
        <f>SUM(Table1[[#This Row],[Spalte94]:[Spalte92]])*5</f>
        <v>5</v>
      </c>
      <c r="W399" t="s">
        <v>23</v>
      </c>
      <c r="X399" s="5">
        <f t="shared" si="79"/>
        <v>0</v>
      </c>
      <c r="Y399" t="s">
        <v>48</v>
      </c>
      <c r="Z399" s="5">
        <f t="shared" si="80"/>
        <v>0</v>
      </c>
      <c r="AA399" t="s">
        <v>19</v>
      </c>
      <c r="AB399" s="5">
        <f t="shared" si="81"/>
        <v>0</v>
      </c>
      <c r="AC399" t="s">
        <v>20</v>
      </c>
      <c r="AD399" s="5">
        <f t="shared" si="82"/>
        <v>0</v>
      </c>
      <c r="AE399" t="s">
        <v>28</v>
      </c>
      <c r="AF399" s="5">
        <f t="shared" si="83"/>
        <v>0</v>
      </c>
      <c r="AG399" s="1">
        <v>7</v>
      </c>
      <c r="AH399" s="6">
        <f>ABS(8-Table1[[#This Row],[Die 1. Frauen des FCSP landet in der Regionalliga Nord (12er Liga) auf Rang...?]])</f>
        <v>1</v>
      </c>
      <c r="AI399" s="6">
        <f>0-Table1[[#This Row],[Spalte16]]</f>
        <v>-1</v>
      </c>
      <c r="AJ399" s="1">
        <v>12</v>
      </c>
      <c r="AK399" s="6">
        <f>ABS(16-Table1[[#This Row],[Die U23 des FCSP landet in der Regionalliga Nord (18er Liga) auf Rang....?]])</f>
        <v>4</v>
      </c>
      <c r="AL399" s="6">
        <f>0-Table1[[#This Row],[Spalte17]]</f>
        <v>-4</v>
      </c>
      <c r="AM39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399"/>
    </row>
    <row r="400" spans="1:42" x14ac:dyDescent="0.25">
      <c r="A400">
        <v>398</v>
      </c>
      <c r="B400" t="s">
        <v>648</v>
      </c>
      <c r="C400" s="1">
        <v>15</v>
      </c>
      <c r="D400" s="6">
        <f>-18+Table1[[#This Row],[Auf welchem Platz landet der FC St. Pauli in der 1. Bundesliga 2025/26?]]</f>
        <v>-3</v>
      </c>
      <c r="E400" t="s">
        <v>98</v>
      </c>
      <c r="F400" s="5"/>
      <c r="G400" t="s">
        <v>43</v>
      </c>
      <c r="H400" t="s">
        <v>14</v>
      </c>
      <c r="I400" t="s">
        <v>56</v>
      </c>
      <c r="J400" t="s">
        <v>25</v>
      </c>
      <c r="K400">
        <f t="shared" si="72"/>
        <v>1</v>
      </c>
      <c r="L400">
        <f t="shared" si="73"/>
        <v>1</v>
      </c>
      <c r="M400">
        <f t="shared" si="74"/>
        <v>0</v>
      </c>
      <c r="N400">
        <f t="shared" si="75"/>
        <v>0</v>
      </c>
      <c r="O400" s="5">
        <f>SUM(Table1[[#This Row],[Spalte5]:[Spalte6]])*5</f>
        <v>10</v>
      </c>
      <c r="P400" t="s">
        <v>78</v>
      </c>
      <c r="Q400" t="s">
        <v>34</v>
      </c>
      <c r="R400" t="s">
        <v>23</v>
      </c>
      <c r="S400">
        <f t="shared" si="76"/>
        <v>0</v>
      </c>
      <c r="T400">
        <f t="shared" si="77"/>
        <v>1</v>
      </c>
      <c r="U400">
        <f t="shared" si="78"/>
        <v>0</v>
      </c>
      <c r="V400" s="5">
        <f>SUM(Table1[[#This Row],[Spalte94]:[Spalte92]])*5</f>
        <v>5</v>
      </c>
      <c r="W400" t="s">
        <v>25</v>
      </c>
      <c r="X400" s="5">
        <f t="shared" si="79"/>
        <v>0</v>
      </c>
      <c r="Y400" t="s">
        <v>18</v>
      </c>
      <c r="Z400" s="5">
        <f t="shared" si="80"/>
        <v>0</v>
      </c>
      <c r="AA400" t="s">
        <v>35</v>
      </c>
      <c r="AB400" s="5">
        <f t="shared" si="81"/>
        <v>0</v>
      </c>
      <c r="AC400" t="s">
        <v>27</v>
      </c>
      <c r="AD400" s="5">
        <f t="shared" si="82"/>
        <v>5</v>
      </c>
      <c r="AE400" t="s">
        <v>137</v>
      </c>
      <c r="AF400" s="5">
        <f t="shared" si="83"/>
        <v>5</v>
      </c>
      <c r="AG400" s="1">
        <v>5</v>
      </c>
      <c r="AH400" s="6">
        <f>ABS(8-Table1[[#This Row],[Die 1. Frauen des FCSP landet in der Regionalliga Nord (12er Liga) auf Rang...?]])</f>
        <v>3</v>
      </c>
      <c r="AI400" s="6">
        <f>0-Table1[[#This Row],[Spalte16]]</f>
        <v>-3</v>
      </c>
      <c r="AJ400" s="1">
        <v>12</v>
      </c>
      <c r="AK400" s="6">
        <f>ABS(16-Table1[[#This Row],[Die U23 des FCSP landet in der Regionalliga Nord (18er Liga) auf Rang....?]])</f>
        <v>4</v>
      </c>
      <c r="AL400" s="6">
        <f>0-Table1[[#This Row],[Spalte17]]</f>
        <v>-4</v>
      </c>
      <c r="AM40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400"/>
    </row>
    <row r="401" spans="1:42" x14ac:dyDescent="0.25">
      <c r="A401">
        <v>399</v>
      </c>
      <c r="B401" t="s">
        <v>594</v>
      </c>
      <c r="C401" s="1">
        <v>14</v>
      </c>
      <c r="D401" s="6">
        <f>-18+Table1[[#This Row],[Auf welchem Platz landet der FC St. Pauli in der 1. Bundesliga 2025/26?]]</f>
        <v>-4</v>
      </c>
      <c r="E401" t="s">
        <v>14</v>
      </c>
      <c r="F401" s="5">
        <v>5</v>
      </c>
      <c r="G401" t="s">
        <v>56</v>
      </c>
      <c r="H401" t="s">
        <v>17</v>
      </c>
      <c r="I401" t="s">
        <v>54</v>
      </c>
      <c r="J401" t="s">
        <v>14</v>
      </c>
      <c r="K401">
        <f t="shared" si="72"/>
        <v>1</v>
      </c>
      <c r="L401">
        <f t="shared" si="73"/>
        <v>0</v>
      </c>
      <c r="M401">
        <f t="shared" si="74"/>
        <v>1</v>
      </c>
      <c r="N401">
        <f t="shared" si="75"/>
        <v>0</v>
      </c>
      <c r="O401" s="5">
        <f>SUM(Table1[[#This Row],[Spalte5]:[Spalte6]])*5</f>
        <v>10</v>
      </c>
      <c r="P401" t="s">
        <v>24</v>
      </c>
      <c r="Q401" t="s">
        <v>34</v>
      </c>
      <c r="R401" t="s">
        <v>78</v>
      </c>
      <c r="S401">
        <f t="shared" si="76"/>
        <v>0</v>
      </c>
      <c r="T401">
        <f t="shared" si="77"/>
        <v>1</v>
      </c>
      <c r="U401">
        <f t="shared" si="78"/>
        <v>0</v>
      </c>
      <c r="V401" s="5">
        <f>SUM(Table1[[#This Row],[Spalte94]:[Spalte92]])*5</f>
        <v>5</v>
      </c>
      <c r="W401" t="s">
        <v>23</v>
      </c>
      <c r="X401" s="5">
        <f t="shared" si="79"/>
        <v>0</v>
      </c>
      <c r="Y401" t="s">
        <v>46</v>
      </c>
      <c r="Z401" s="5">
        <f t="shared" si="80"/>
        <v>0</v>
      </c>
      <c r="AA401" t="s">
        <v>19</v>
      </c>
      <c r="AB401" s="5">
        <f t="shared" si="81"/>
        <v>0</v>
      </c>
      <c r="AC401" t="s">
        <v>27</v>
      </c>
      <c r="AD401" s="5">
        <f t="shared" si="82"/>
        <v>5</v>
      </c>
      <c r="AE401" t="s">
        <v>28</v>
      </c>
      <c r="AF401" s="5">
        <f t="shared" si="83"/>
        <v>0</v>
      </c>
      <c r="AG401" s="1">
        <v>4</v>
      </c>
      <c r="AH401" s="6">
        <f>ABS(8-Table1[[#This Row],[Die 1. Frauen des FCSP landet in der Regionalliga Nord (12er Liga) auf Rang...?]])</f>
        <v>4</v>
      </c>
      <c r="AI401" s="6">
        <f>0-Table1[[#This Row],[Spalte16]]</f>
        <v>-4</v>
      </c>
      <c r="AJ401" s="1">
        <v>14</v>
      </c>
      <c r="AK401" s="6">
        <f>ABS(16-Table1[[#This Row],[Die U23 des FCSP landet in der Regionalliga Nord (18er Liga) auf Rang....?]])</f>
        <v>2</v>
      </c>
      <c r="AL401" s="6">
        <f>0-Table1[[#This Row],[Spalte17]]</f>
        <v>-2</v>
      </c>
      <c r="AM40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401"/>
    </row>
    <row r="402" spans="1:42" x14ac:dyDescent="0.25">
      <c r="A402">
        <v>400</v>
      </c>
      <c r="B402" t="s">
        <v>609</v>
      </c>
      <c r="C402" s="1">
        <v>10</v>
      </c>
      <c r="D402" s="6">
        <f>-18+Table1[[#This Row],[Auf welchem Platz landet der FC St. Pauli in der 1. Bundesliga 2025/26?]]</f>
        <v>-8</v>
      </c>
      <c r="E402" t="s">
        <v>14</v>
      </c>
      <c r="F402" s="5">
        <v>5</v>
      </c>
      <c r="G402" t="s">
        <v>14</v>
      </c>
      <c r="H402" t="s">
        <v>56</v>
      </c>
      <c r="I402" t="s">
        <v>16</v>
      </c>
      <c r="J402" t="s">
        <v>17</v>
      </c>
      <c r="K402">
        <f t="shared" si="72"/>
        <v>1</v>
      </c>
      <c r="L402">
        <f t="shared" si="73"/>
        <v>0</v>
      </c>
      <c r="M402">
        <f t="shared" si="74"/>
        <v>1</v>
      </c>
      <c r="N402">
        <f t="shared" si="75"/>
        <v>1</v>
      </c>
      <c r="O402" s="5">
        <f>SUM(Table1[[#This Row],[Spalte5]:[Spalte6]])*5</f>
        <v>15</v>
      </c>
      <c r="P402" t="s">
        <v>78</v>
      </c>
      <c r="Q402" t="s">
        <v>23</v>
      </c>
      <c r="R402" t="s">
        <v>41</v>
      </c>
      <c r="S402">
        <f t="shared" si="76"/>
        <v>0</v>
      </c>
      <c r="T402">
        <f t="shared" si="77"/>
        <v>1</v>
      </c>
      <c r="U402">
        <f t="shared" si="78"/>
        <v>0</v>
      </c>
      <c r="V402" s="5">
        <f>SUM(Table1[[#This Row],[Spalte94]:[Spalte92]])*5</f>
        <v>5</v>
      </c>
      <c r="W402" t="s">
        <v>58</v>
      </c>
      <c r="X402" s="5">
        <f t="shared" si="79"/>
        <v>0</v>
      </c>
      <c r="Y402" t="s">
        <v>18</v>
      </c>
      <c r="Z402" s="5">
        <f t="shared" si="80"/>
        <v>0</v>
      </c>
      <c r="AA402" t="s">
        <v>19</v>
      </c>
      <c r="AB402" s="5">
        <f t="shared" si="81"/>
        <v>0</v>
      </c>
      <c r="AC402" t="s">
        <v>27</v>
      </c>
      <c r="AD402" s="5">
        <f t="shared" si="82"/>
        <v>5</v>
      </c>
      <c r="AE402" t="s">
        <v>28</v>
      </c>
      <c r="AF402" s="5">
        <f t="shared" si="83"/>
        <v>0</v>
      </c>
      <c r="AG402" s="1">
        <v>4</v>
      </c>
      <c r="AH402" s="6">
        <f>ABS(8-Table1[[#This Row],[Die 1. Frauen des FCSP landet in der Regionalliga Nord (12er Liga) auf Rang...?]])</f>
        <v>4</v>
      </c>
      <c r="AI402" s="6">
        <f>0-Table1[[#This Row],[Spalte16]]</f>
        <v>-4</v>
      </c>
      <c r="AJ402" s="1">
        <v>13</v>
      </c>
      <c r="AK402" s="6">
        <f>ABS(16-Table1[[#This Row],[Die U23 des FCSP landet in der Regionalliga Nord (18er Liga) auf Rang....?]])</f>
        <v>3</v>
      </c>
      <c r="AL402" s="6">
        <f>0-Table1[[#This Row],[Spalte17]]</f>
        <v>-3</v>
      </c>
      <c r="AM40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402"/>
    </row>
    <row r="403" spans="1:42" x14ac:dyDescent="0.25">
      <c r="A403">
        <v>401</v>
      </c>
      <c r="B403" t="s">
        <v>945</v>
      </c>
      <c r="C403" s="1">
        <v>12</v>
      </c>
      <c r="D403" s="6">
        <f>-18+Table1[[#This Row],[Auf welchem Platz landet der FC St. Pauli in der 1. Bundesliga 2025/26?]]</f>
        <v>-6</v>
      </c>
      <c r="E403" t="s">
        <v>14</v>
      </c>
      <c r="F403" s="5">
        <v>5</v>
      </c>
      <c r="G403" t="s">
        <v>14</v>
      </c>
      <c r="H403" t="s">
        <v>25</v>
      </c>
      <c r="I403" t="s">
        <v>56</v>
      </c>
      <c r="J403" t="s">
        <v>54</v>
      </c>
      <c r="K403">
        <f t="shared" si="72"/>
        <v>1</v>
      </c>
      <c r="L403">
        <f t="shared" si="73"/>
        <v>1</v>
      </c>
      <c r="M403">
        <f t="shared" si="74"/>
        <v>0</v>
      </c>
      <c r="N403">
        <f t="shared" si="75"/>
        <v>0</v>
      </c>
      <c r="O403" s="5">
        <f>SUM(Table1[[#This Row],[Spalte5]:[Spalte6]])*5</f>
        <v>10</v>
      </c>
      <c r="P403" t="s">
        <v>78</v>
      </c>
      <c r="Q403" t="s">
        <v>34</v>
      </c>
      <c r="R403" t="s">
        <v>15</v>
      </c>
      <c r="S403">
        <f t="shared" si="76"/>
        <v>0</v>
      </c>
      <c r="T403">
        <f t="shared" si="77"/>
        <v>1</v>
      </c>
      <c r="U403">
        <f t="shared" si="78"/>
        <v>0</v>
      </c>
      <c r="V403" s="5">
        <f>SUM(Table1[[#This Row],[Spalte94]:[Spalte92]])*5</f>
        <v>5</v>
      </c>
      <c r="W403" t="s">
        <v>15</v>
      </c>
      <c r="X403" s="5">
        <f t="shared" si="79"/>
        <v>0</v>
      </c>
      <c r="Y403" t="s">
        <v>46</v>
      </c>
      <c r="Z403" s="5">
        <f t="shared" si="80"/>
        <v>0</v>
      </c>
      <c r="AA403" t="s">
        <v>35</v>
      </c>
      <c r="AB403" s="5">
        <f t="shared" si="81"/>
        <v>0</v>
      </c>
      <c r="AC403" t="s">
        <v>20</v>
      </c>
      <c r="AD403" s="5">
        <f t="shared" si="82"/>
        <v>0</v>
      </c>
      <c r="AE403" t="s">
        <v>32</v>
      </c>
      <c r="AF403" s="5">
        <f t="shared" si="83"/>
        <v>0</v>
      </c>
      <c r="AG403" s="1">
        <v>8</v>
      </c>
      <c r="AH403" s="6">
        <f>ABS(8-Table1[[#This Row],[Die 1. Frauen des FCSP landet in der Regionalliga Nord (12er Liga) auf Rang...?]])</f>
        <v>0</v>
      </c>
      <c r="AI403" s="6">
        <v>5</v>
      </c>
      <c r="AJ403" s="1">
        <v>12</v>
      </c>
      <c r="AK403" s="6">
        <f>ABS(16-Table1[[#This Row],[Die U23 des FCSP landet in der Regionalliga Nord (18er Liga) auf Rang....?]])</f>
        <v>4</v>
      </c>
      <c r="AL403" s="6">
        <f>0-Table1[[#This Row],[Spalte17]]</f>
        <v>-4</v>
      </c>
      <c r="AM40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403"/>
    </row>
    <row r="404" spans="1:42" x14ac:dyDescent="0.25">
      <c r="A404">
        <v>402</v>
      </c>
      <c r="B404" t="s">
        <v>768</v>
      </c>
      <c r="C404" s="1">
        <v>13</v>
      </c>
      <c r="D404" s="6">
        <f>-18+Table1[[#This Row],[Auf welchem Platz landet der FC St. Pauli in der 1. Bundesliga 2025/26?]]</f>
        <v>-5</v>
      </c>
      <c r="E404" t="s">
        <v>14</v>
      </c>
      <c r="F404" s="5">
        <v>5</v>
      </c>
      <c r="G404" t="s">
        <v>56</v>
      </c>
      <c r="H404" t="s">
        <v>25</v>
      </c>
      <c r="I404" t="s">
        <v>14</v>
      </c>
      <c r="J404" t="s">
        <v>16</v>
      </c>
      <c r="K404">
        <f t="shared" si="72"/>
        <v>1</v>
      </c>
      <c r="L404">
        <f t="shared" si="73"/>
        <v>1</v>
      </c>
      <c r="M404">
        <f t="shared" si="74"/>
        <v>0</v>
      </c>
      <c r="N404">
        <f t="shared" si="75"/>
        <v>1</v>
      </c>
      <c r="O404" s="5">
        <f>SUM(Table1[[#This Row],[Spalte5]:[Spalte6]])*5</f>
        <v>15</v>
      </c>
      <c r="P404" t="s">
        <v>78</v>
      </c>
      <c r="Q404" t="s">
        <v>34</v>
      </c>
      <c r="R404" t="s">
        <v>15</v>
      </c>
      <c r="S404">
        <f t="shared" si="76"/>
        <v>0</v>
      </c>
      <c r="T404">
        <f t="shared" si="77"/>
        <v>1</v>
      </c>
      <c r="U404">
        <f t="shared" si="78"/>
        <v>0</v>
      </c>
      <c r="V404" s="5">
        <f>SUM(Table1[[#This Row],[Spalte94]:[Spalte92]])*5</f>
        <v>5</v>
      </c>
      <c r="W404" t="s">
        <v>15</v>
      </c>
      <c r="X404" s="5">
        <f t="shared" si="79"/>
        <v>0</v>
      </c>
      <c r="Y404" t="s">
        <v>26</v>
      </c>
      <c r="Z404" s="5">
        <f t="shared" si="80"/>
        <v>0</v>
      </c>
      <c r="AA404" t="s">
        <v>65</v>
      </c>
      <c r="AB404" s="5">
        <f t="shared" si="81"/>
        <v>5</v>
      </c>
      <c r="AC404" t="s">
        <v>20</v>
      </c>
      <c r="AD404" s="5">
        <f t="shared" si="82"/>
        <v>0</v>
      </c>
      <c r="AE404" t="s">
        <v>32</v>
      </c>
      <c r="AF404" s="5">
        <f t="shared" si="83"/>
        <v>0</v>
      </c>
      <c r="AG404" s="1">
        <v>4</v>
      </c>
      <c r="AH404" s="6">
        <f>ABS(8-Table1[[#This Row],[Die 1. Frauen des FCSP landet in der Regionalliga Nord (12er Liga) auf Rang...?]])</f>
        <v>4</v>
      </c>
      <c r="AI404" s="6">
        <f>0-Table1[[#This Row],[Spalte16]]</f>
        <v>-4</v>
      </c>
      <c r="AJ404" s="1">
        <v>15</v>
      </c>
      <c r="AK404" s="6">
        <f>ABS(16-Table1[[#This Row],[Die U23 des FCSP landet in der Regionalliga Nord (18er Liga) auf Rang....?]])</f>
        <v>1</v>
      </c>
      <c r="AL404" s="6">
        <f>0-Table1[[#This Row],[Spalte17]]</f>
        <v>-1</v>
      </c>
      <c r="AM40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404"/>
    </row>
    <row r="405" spans="1:42" x14ac:dyDescent="0.25">
      <c r="A405">
        <v>403</v>
      </c>
      <c r="B405" t="s">
        <v>951</v>
      </c>
      <c r="C405" s="1">
        <v>14</v>
      </c>
      <c r="D405" s="6">
        <f>-18+Table1[[#This Row],[Auf welchem Platz landet der FC St. Pauli in der 1. Bundesliga 2025/26?]]</f>
        <v>-4</v>
      </c>
      <c r="E405" t="s">
        <v>14</v>
      </c>
      <c r="F405" s="5">
        <v>5</v>
      </c>
      <c r="G405" t="s">
        <v>14</v>
      </c>
      <c r="H405" t="s">
        <v>56</v>
      </c>
      <c r="I405" t="s">
        <v>16</v>
      </c>
      <c r="J405" t="s">
        <v>25</v>
      </c>
      <c r="K405">
        <f t="shared" si="72"/>
        <v>1</v>
      </c>
      <c r="L405">
        <f t="shared" si="73"/>
        <v>1</v>
      </c>
      <c r="M405">
        <f t="shared" si="74"/>
        <v>0</v>
      </c>
      <c r="N405">
        <f t="shared" si="75"/>
        <v>1</v>
      </c>
      <c r="O405" s="5">
        <f>SUM(Table1[[#This Row],[Spalte5]:[Spalte6]])*5</f>
        <v>15</v>
      </c>
      <c r="P405" t="s">
        <v>78</v>
      </c>
      <c r="Q405" t="s">
        <v>34</v>
      </c>
      <c r="R405" t="s">
        <v>23</v>
      </c>
      <c r="S405">
        <f t="shared" si="76"/>
        <v>0</v>
      </c>
      <c r="T405">
        <f t="shared" si="77"/>
        <v>1</v>
      </c>
      <c r="U405">
        <f t="shared" si="78"/>
        <v>0</v>
      </c>
      <c r="V405" s="5">
        <f>SUM(Table1[[#This Row],[Spalte94]:[Spalte92]])*5</f>
        <v>5</v>
      </c>
      <c r="W405" t="s">
        <v>23</v>
      </c>
      <c r="X405" s="5">
        <f t="shared" si="79"/>
        <v>0</v>
      </c>
      <c r="Y405" t="s">
        <v>18</v>
      </c>
      <c r="Z405" s="5">
        <f t="shared" si="80"/>
        <v>0</v>
      </c>
      <c r="AA405" t="s">
        <v>35</v>
      </c>
      <c r="AB405" s="5">
        <f t="shared" si="81"/>
        <v>0</v>
      </c>
      <c r="AC405" t="s">
        <v>20</v>
      </c>
      <c r="AD405" s="5">
        <f t="shared" si="82"/>
        <v>0</v>
      </c>
      <c r="AE405" t="s">
        <v>37</v>
      </c>
      <c r="AF405" s="5">
        <f t="shared" si="83"/>
        <v>0</v>
      </c>
      <c r="AG405" s="1">
        <v>4</v>
      </c>
      <c r="AH405" s="6">
        <f>ABS(8-Table1[[#This Row],[Die 1. Frauen des FCSP landet in der Regionalliga Nord (12er Liga) auf Rang...?]])</f>
        <v>4</v>
      </c>
      <c r="AI405" s="6">
        <f>0-Table1[[#This Row],[Spalte16]]</f>
        <v>-4</v>
      </c>
      <c r="AJ405" s="1">
        <v>14</v>
      </c>
      <c r="AK405" s="6">
        <f>ABS(16-Table1[[#This Row],[Die U23 des FCSP landet in der Regionalliga Nord (18er Liga) auf Rang....?]])</f>
        <v>2</v>
      </c>
      <c r="AL405" s="6">
        <f>0-Table1[[#This Row],[Spalte17]]</f>
        <v>-2</v>
      </c>
      <c r="AM40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405"/>
    </row>
    <row r="406" spans="1:42" x14ac:dyDescent="0.25">
      <c r="A406">
        <v>404</v>
      </c>
      <c r="B406" t="s">
        <v>183</v>
      </c>
      <c r="C406" s="1">
        <v>15</v>
      </c>
      <c r="D406" s="6">
        <f>-18+Table1[[#This Row],[Auf welchem Platz landet der FC St. Pauli in der 1. Bundesliga 2025/26?]]</f>
        <v>-3</v>
      </c>
      <c r="E406" t="s">
        <v>14</v>
      </c>
      <c r="F406" s="5">
        <v>5</v>
      </c>
      <c r="G406" t="s">
        <v>25</v>
      </c>
      <c r="H406" t="s">
        <v>14</v>
      </c>
      <c r="I406" t="s">
        <v>56</v>
      </c>
      <c r="J406" t="s">
        <v>16</v>
      </c>
      <c r="K406">
        <f t="shared" si="72"/>
        <v>1</v>
      </c>
      <c r="L406">
        <f t="shared" si="73"/>
        <v>1</v>
      </c>
      <c r="M406">
        <f t="shared" si="74"/>
        <v>0</v>
      </c>
      <c r="N406">
        <f t="shared" si="75"/>
        <v>1</v>
      </c>
      <c r="O406" s="5">
        <f>SUM(Table1[[#This Row],[Spalte5]:[Spalte6]])*5</f>
        <v>15</v>
      </c>
      <c r="P406" t="s">
        <v>78</v>
      </c>
      <c r="Q406" t="s">
        <v>23</v>
      </c>
      <c r="R406" t="s">
        <v>34</v>
      </c>
      <c r="S406">
        <f t="shared" si="76"/>
        <v>0</v>
      </c>
      <c r="T406">
        <f t="shared" si="77"/>
        <v>1</v>
      </c>
      <c r="U406">
        <f t="shared" si="78"/>
        <v>0</v>
      </c>
      <c r="V406" s="5">
        <f>SUM(Table1[[#This Row],[Spalte94]:[Spalte92]])*5</f>
        <v>5</v>
      </c>
      <c r="W406" t="s">
        <v>41</v>
      </c>
      <c r="X406" s="5">
        <f t="shared" si="79"/>
        <v>0</v>
      </c>
      <c r="Y406" t="s">
        <v>18</v>
      </c>
      <c r="Z406" s="5">
        <f t="shared" si="80"/>
        <v>0</v>
      </c>
      <c r="AA406" t="s">
        <v>19</v>
      </c>
      <c r="AB406" s="5">
        <f t="shared" si="81"/>
        <v>0</v>
      </c>
      <c r="AC406" t="s">
        <v>20</v>
      </c>
      <c r="AD406" s="5">
        <f t="shared" si="82"/>
        <v>0</v>
      </c>
      <c r="AE406" t="s">
        <v>32</v>
      </c>
      <c r="AF406" s="5">
        <f t="shared" si="83"/>
        <v>0</v>
      </c>
      <c r="AG406" s="1">
        <v>3</v>
      </c>
      <c r="AH406" s="6">
        <f>ABS(8-Table1[[#This Row],[Die 1. Frauen des FCSP landet in der Regionalliga Nord (12er Liga) auf Rang...?]])</f>
        <v>5</v>
      </c>
      <c r="AI406" s="6">
        <f>0-Table1[[#This Row],[Spalte16]]</f>
        <v>-5</v>
      </c>
      <c r="AJ406" s="1">
        <v>14</v>
      </c>
      <c r="AK406" s="6">
        <f>ABS(16-Table1[[#This Row],[Die U23 des FCSP landet in der Regionalliga Nord (18er Liga) auf Rang....?]])</f>
        <v>2</v>
      </c>
      <c r="AL406" s="6">
        <f>0-Table1[[#This Row],[Spalte17]]</f>
        <v>-2</v>
      </c>
      <c r="AM40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406"/>
    </row>
    <row r="407" spans="1:42" x14ac:dyDescent="0.25">
      <c r="A407">
        <v>405</v>
      </c>
      <c r="B407" t="s">
        <v>838</v>
      </c>
      <c r="C407" s="1">
        <v>15</v>
      </c>
      <c r="D407" s="6">
        <f>-18+Table1[[#This Row],[Auf welchem Platz landet der FC St. Pauli in der 1. Bundesliga 2025/26?]]</f>
        <v>-3</v>
      </c>
      <c r="E407" t="s">
        <v>14</v>
      </c>
      <c r="F407" s="5">
        <v>5</v>
      </c>
      <c r="G407" t="s">
        <v>54</v>
      </c>
      <c r="H407" t="s">
        <v>56</v>
      </c>
      <c r="I407" t="s">
        <v>25</v>
      </c>
      <c r="J407" t="s">
        <v>14</v>
      </c>
      <c r="K407">
        <f t="shared" si="72"/>
        <v>1</v>
      </c>
      <c r="L407">
        <f t="shared" si="73"/>
        <v>1</v>
      </c>
      <c r="M407">
        <f t="shared" si="74"/>
        <v>0</v>
      </c>
      <c r="N407">
        <f t="shared" si="75"/>
        <v>0</v>
      </c>
      <c r="O407" s="5">
        <f>SUM(Table1[[#This Row],[Spalte5]:[Spalte6]])*5</f>
        <v>10</v>
      </c>
      <c r="P407" t="s">
        <v>78</v>
      </c>
      <c r="Q407" t="s">
        <v>34</v>
      </c>
      <c r="R407" t="s">
        <v>23</v>
      </c>
      <c r="S407">
        <f t="shared" si="76"/>
        <v>0</v>
      </c>
      <c r="T407">
        <f t="shared" si="77"/>
        <v>1</v>
      </c>
      <c r="U407">
        <f t="shared" si="78"/>
        <v>0</v>
      </c>
      <c r="V407" s="5">
        <f>SUM(Table1[[#This Row],[Spalte94]:[Spalte92]])*5</f>
        <v>5</v>
      </c>
      <c r="W407" t="s">
        <v>15</v>
      </c>
      <c r="X407" s="5">
        <f t="shared" si="79"/>
        <v>0</v>
      </c>
      <c r="Y407" t="s">
        <v>18</v>
      </c>
      <c r="Z407" s="5">
        <f t="shared" si="80"/>
        <v>0</v>
      </c>
      <c r="AA407" t="s">
        <v>19</v>
      </c>
      <c r="AB407" s="5">
        <f t="shared" si="81"/>
        <v>0</v>
      </c>
      <c r="AC407" t="s">
        <v>27</v>
      </c>
      <c r="AD407" s="5">
        <f t="shared" si="82"/>
        <v>5</v>
      </c>
      <c r="AE407" t="s">
        <v>28</v>
      </c>
      <c r="AF407" s="5">
        <f t="shared" si="83"/>
        <v>0</v>
      </c>
      <c r="AG407" s="1">
        <v>7</v>
      </c>
      <c r="AH407" s="6">
        <f>ABS(8-Table1[[#This Row],[Die 1. Frauen des FCSP landet in der Regionalliga Nord (12er Liga) auf Rang...?]])</f>
        <v>1</v>
      </c>
      <c r="AI407" s="6">
        <f>0-Table1[[#This Row],[Spalte16]]</f>
        <v>-1</v>
      </c>
      <c r="AJ407" s="1">
        <v>10</v>
      </c>
      <c r="AK407" s="6">
        <f>ABS(16-Table1[[#This Row],[Die U23 des FCSP landet in der Regionalliga Nord (18er Liga) auf Rang....?]])</f>
        <v>6</v>
      </c>
      <c r="AL407" s="6">
        <f>0-Table1[[#This Row],[Spalte17]]</f>
        <v>-6</v>
      </c>
      <c r="AM40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407"/>
    </row>
    <row r="408" spans="1:42" x14ac:dyDescent="0.25">
      <c r="A408">
        <v>406</v>
      </c>
      <c r="B408" t="s">
        <v>401</v>
      </c>
      <c r="C408" s="1">
        <v>12</v>
      </c>
      <c r="D408" s="6">
        <f>-18+Table1[[#This Row],[Auf welchem Platz landet der FC St. Pauli in der 1. Bundesliga 2025/26?]]</f>
        <v>-6</v>
      </c>
      <c r="E408" t="s">
        <v>14</v>
      </c>
      <c r="F408" s="5">
        <v>5</v>
      </c>
      <c r="G408" t="s">
        <v>14</v>
      </c>
      <c r="H408" t="s">
        <v>54</v>
      </c>
      <c r="I408" t="s">
        <v>25</v>
      </c>
      <c r="J408" t="s">
        <v>17</v>
      </c>
      <c r="K408">
        <f t="shared" si="72"/>
        <v>1</v>
      </c>
      <c r="L408">
        <f t="shared" si="73"/>
        <v>1</v>
      </c>
      <c r="M408">
        <f t="shared" si="74"/>
        <v>1</v>
      </c>
      <c r="N408">
        <f t="shared" si="75"/>
        <v>0</v>
      </c>
      <c r="O408" s="5">
        <f>SUM(Table1[[#This Row],[Spalte5]:[Spalte6]])*5</f>
        <v>15</v>
      </c>
      <c r="P408" t="s">
        <v>34</v>
      </c>
      <c r="Q408" t="s">
        <v>15</v>
      </c>
      <c r="R408" t="s">
        <v>50</v>
      </c>
      <c r="S408">
        <f t="shared" si="76"/>
        <v>1</v>
      </c>
      <c r="T408">
        <f t="shared" si="77"/>
        <v>0</v>
      </c>
      <c r="U408">
        <f t="shared" si="78"/>
        <v>0</v>
      </c>
      <c r="V408" s="5">
        <f>SUM(Table1[[#This Row],[Spalte94]:[Spalte92]])*5</f>
        <v>5</v>
      </c>
      <c r="W408" t="s">
        <v>34</v>
      </c>
      <c r="X408" s="5">
        <f t="shared" si="79"/>
        <v>0</v>
      </c>
      <c r="Y408" t="s">
        <v>52</v>
      </c>
      <c r="Z408" s="5">
        <f t="shared" si="80"/>
        <v>0</v>
      </c>
      <c r="AA408" t="s">
        <v>19</v>
      </c>
      <c r="AB408" s="5">
        <f t="shared" si="81"/>
        <v>0</v>
      </c>
      <c r="AC408" t="s">
        <v>31</v>
      </c>
      <c r="AD408" s="5">
        <f t="shared" si="82"/>
        <v>0</v>
      </c>
      <c r="AE408" t="s">
        <v>32</v>
      </c>
      <c r="AF408" s="5">
        <f t="shared" si="83"/>
        <v>0</v>
      </c>
      <c r="AG408" s="1">
        <v>5</v>
      </c>
      <c r="AH408" s="6">
        <f>ABS(8-Table1[[#This Row],[Die 1. Frauen des FCSP landet in der Regionalliga Nord (12er Liga) auf Rang...?]])</f>
        <v>3</v>
      </c>
      <c r="AI408" s="6">
        <f>0-Table1[[#This Row],[Spalte16]]</f>
        <v>-3</v>
      </c>
      <c r="AJ408" s="1">
        <v>17</v>
      </c>
      <c r="AK408" s="6">
        <f>ABS(16-Table1[[#This Row],[Die U23 des FCSP landet in der Regionalliga Nord (18er Liga) auf Rang....?]])</f>
        <v>1</v>
      </c>
      <c r="AL408" s="6">
        <f>0-Table1[[#This Row],[Spalte17]]</f>
        <v>-1</v>
      </c>
      <c r="AM40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408"/>
    </row>
    <row r="409" spans="1:42" x14ac:dyDescent="0.25">
      <c r="A409">
        <v>407</v>
      </c>
      <c r="B409" t="s">
        <v>296</v>
      </c>
      <c r="C409" s="1">
        <v>12</v>
      </c>
      <c r="D409" s="6">
        <f>-18+Table1[[#This Row],[Auf welchem Platz landet der FC St. Pauli in der 1. Bundesliga 2025/26?]]</f>
        <v>-6</v>
      </c>
      <c r="E409" t="s">
        <v>14</v>
      </c>
      <c r="F409" s="5">
        <v>5</v>
      </c>
      <c r="G409" t="s">
        <v>14</v>
      </c>
      <c r="H409" t="s">
        <v>56</v>
      </c>
      <c r="I409" t="s">
        <v>17</v>
      </c>
      <c r="J409" t="s">
        <v>16</v>
      </c>
      <c r="K409">
        <f t="shared" si="72"/>
        <v>1</v>
      </c>
      <c r="L409">
        <f t="shared" si="73"/>
        <v>0</v>
      </c>
      <c r="M409">
        <f t="shared" si="74"/>
        <v>1</v>
      </c>
      <c r="N409">
        <f t="shared" si="75"/>
        <v>1</v>
      </c>
      <c r="O409" s="5">
        <f>SUM(Table1[[#This Row],[Spalte5]:[Spalte6]])*5</f>
        <v>15</v>
      </c>
      <c r="P409" t="s">
        <v>34</v>
      </c>
      <c r="Q409" t="s">
        <v>15</v>
      </c>
      <c r="R409" t="s">
        <v>41</v>
      </c>
      <c r="S409">
        <f t="shared" si="76"/>
        <v>0</v>
      </c>
      <c r="T409">
        <f t="shared" si="77"/>
        <v>0</v>
      </c>
      <c r="U409">
        <f t="shared" si="78"/>
        <v>0</v>
      </c>
      <c r="V409" s="5">
        <f>SUM(Table1[[#This Row],[Spalte94]:[Spalte92]])*5</f>
        <v>0</v>
      </c>
      <c r="W409" t="s">
        <v>34</v>
      </c>
      <c r="X409" s="5">
        <f t="shared" si="79"/>
        <v>0</v>
      </c>
      <c r="Y409" t="s">
        <v>26</v>
      </c>
      <c r="Z409" s="5">
        <f t="shared" si="80"/>
        <v>0</v>
      </c>
      <c r="AA409" t="s">
        <v>35</v>
      </c>
      <c r="AB409" s="5">
        <f t="shared" si="81"/>
        <v>0</v>
      </c>
      <c r="AC409" t="s">
        <v>20</v>
      </c>
      <c r="AD409" s="5">
        <f t="shared" si="82"/>
        <v>0</v>
      </c>
      <c r="AE409" t="s">
        <v>39</v>
      </c>
      <c r="AF409" s="5">
        <f t="shared" si="83"/>
        <v>0</v>
      </c>
      <c r="AG409" s="1">
        <v>4</v>
      </c>
      <c r="AH409" s="6">
        <f>ABS(8-Table1[[#This Row],[Die 1. Frauen des FCSP landet in der Regionalliga Nord (12er Liga) auf Rang...?]])</f>
        <v>4</v>
      </c>
      <c r="AI409" s="6">
        <f>0-Table1[[#This Row],[Spalte16]]</f>
        <v>-4</v>
      </c>
      <c r="AJ409" s="1">
        <v>16</v>
      </c>
      <c r="AK409" s="6">
        <f>ABS(16-Table1[[#This Row],[Die U23 des FCSP landet in der Regionalliga Nord (18er Liga) auf Rang....?]])</f>
        <v>0</v>
      </c>
      <c r="AL409" s="6">
        <v>5</v>
      </c>
      <c r="AM40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409"/>
    </row>
    <row r="410" spans="1:42" x14ac:dyDescent="0.25">
      <c r="A410">
        <v>408</v>
      </c>
      <c r="B410" t="s">
        <v>564</v>
      </c>
      <c r="C410" s="1">
        <v>14</v>
      </c>
      <c r="D410" s="6">
        <f>-18+Table1[[#This Row],[Auf welchem Platz landet der FC St. Pauli in der 1. Bundesliga 2025/26?]]</f>
        <v>-4</v>
      </c>
      <c r="E410" t="s">
        <v>56</v>
      </c>
      <c r="F410" s="5"/>
      <c r="G410" t="s">
        <v>14</v>
      </c>
      <c r="H410" t="s">
        <v>56</v>
      </c>
      <c r="I410" t="s">
        <v>25</v>
      </c>
      <c r="J410" t="s">
        <v>17</v>
      </c>
      <c r="K410">
        <f t="shared" si="72"/>
        <v>1</v>
      </c>
      <c r="L410">
        <f t="shared" si="73"/>
        <v>1</v>
      </c>
      <c r="M410">
        <f t="shared" si="74"/>
        <v>1</v>
      </c>
      <c r="N410">
        <f t="shared" si="75"/>
        <v>0</v>
      </c>
      <c r="O410" s="5">
        <f>SUM(Table1[[#This Row],[Spalte5]:[Spalte6]])*5</f>
        <v>15</v>
      </c>
      <c r="P410" t="s">
        <v>78</v>
      </c>
      <c r="Q410" t="s">
        <v>34</v>
      </c>
      <c r="R410" t="s">
        <v>23</v>
      </c>
      <c r="S410">
        <f t="shared" si="76"/>
        <v>0</v>
      </c>
      <c r="T410">
        <f t="shared" si="77"/>
        <v>1</v>
      </c>
      <c r="U410">
        <f t="shared" si="78"/>
        <v>0</v>
      </c>
      <c r="V410" s="5">
        <f>SUM(Table1[[#This Row],[Spalte94]:[Spalte92]])*5</f>
        <v>5</v>
      </c>
      <c r="W410" t="s">
        <v>58</v>
      </c>
      <c r="X410" s="5">
        <f t="shared" si="79"/>
        <v>0</v>
      </c>
      <c r="Y410" t="s">
        <v>18</v>
      </c>
      <c r="Z410" s="5">
        <f t="shared" si="80"/>
        <v>0</v>
      </c>
      <c r="AA410" t="s">
        <v>19</v>
      </c>
      <c r="AB410" s="5">
        <f t="shared" si="81"/>
        <v>0</v>
      </c>
      <c r="AC410" t="s">
        <v>27</v>
      </c>
      <c r="AD410" s="5">
        <f t="shared" si="82"/>
        <v>5</v>
      </c>
      <c r="AE410" t="s">
        <v>28</v>
      </c>
      <c r="AF410" s="5">
        <f t="shared" si="83"/>
        <v>0</v>
      </c>
      <c r="AG410" s="1">
        <v>3</v>
      </c>
      <c r="AH410" s="6">
        <f>ABS(8-Table1[[#This Row],[Die 1. Frauen des FCSP landet in der Regionalliga Nord (12er Liga) auf Rang...?]])</f>
        <v>5</v>
      </c>
      <c r="AI410" s="6">
        <f>0-Table1[[#This Row],[Spalte16]]</f>
        <v>-5</v>
      </c>
      <c r="AJ410" s="1">
        <v>15</v>
      </c>
      <c r="AK410" s="6">
        <f>ABS(16-Table1[[#This Row],[Die U23 des FCSP landet in der Regionalliga Nord (18er Liga) auf Rang....?]])</f>
        <v>1</v>
      </c>
      <c r="AL410" s="6">
        <f>0-Table1[[#This Row],[Spalte17]]</f>
        <v>-1</v>
      </c>
      <c r="AM41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410"/>
    </row>
    <row r="411" spans="1:42" x14ac:dyDescent="0.25">
      <c r="A411">
        <v>409</v>
      </c>
      <c r="B411" t="s">
        <v>176</v>
      </c>
      <c r="C411" s="1">
        <v>14</v>
      </c>
      <c r="D411" s="6">
        <f>-18+Table1[[#This Row],[Auf welchem Platz landet der FC St. Pauli in der 1. Bundesliga 2025/26?]]</f>
        <v>-4</v>
      </c>
      <c r="E411" t="s">
        <v>14</v>
      </c>
      <c r="F411" s="5">
        <v>5</v>
      </c>
      <c r="G411" t="s">
        <v>14</v>
      </c>
      <c r="H411" t="s">
        <v>56</v>
      </c>
      <c r="I411" t="s">
        <v>25</v>
      </c>
      <c r="J411" t="s">
        <v>16</v>
      </c>
      <c r="K411">
        <f t="shared" si="72"/>
        <v>1</v>
      </c>
      <c r="L411">
        <f t="shared" si="73"/>
        <v>1</v>
      </c>
      <c r="M411">
        <f t="shared" si="74"/>
        <v>0</v>
      </c>
      <c r="N411">
        <f t="shared" si="75"/>
        <v>1</v>
      </c>
      <c r="O411" s="5">
        <f>SUM(Table1[[#This Row],[Spalte5]:[Spalte6]])*5</f>
        <v>15</v>
      </c>
      <c r="P411" t="s">
        <v>78</v>
      </c>
      <c r="Q411" t="s">
        <v>23</v>
      </c>
      <c r="R411" t="s">
        <v>41</v>
      </c>
      <c r="S411">
        <f t="shared" si="76"/>
        <v>0</v>
      </c>
      <c r="T411">
        <f t="shared" si="77"/>
        <v>1</v>
      </c>
      <c r="U411">
        <f t="shared" si="78"/>
        <v>0</v>
      </c>
      <c r="V411" s="5">
        <f>SUM(Table1[[#This Row],[Spalte94]:[Spalte92]])*5</f>
        <v>5</v>
      </c>
      <c r="W411" t="s">
        <v>58</v>
      </c>
      <c r="X411" s="5">
        <f t="shared" si="79"/>
        <v>0</v>
      </c>
      <c r="Y411" t="s">
        <v>18</v>
      </c>
      <c r="Z411" s="5">
        <f t="shared" si="80"/>
        <v>0</v>
      </c>
      <c r="AA411" t="s">
        <v>19</v>
      </c>
      <c r="AB411" s="5">
        <f t="shared" si="81"/>
        <v>0</v>
      </c>
      <c r="AC411" t="s">
        <v>20</v>
      </c>
      <c r="AD411" s="5">
        <f t="shared" si="82"/>
        <v>0</v>
      </c>
      <c r="AE411" t="s">
        <v>39</v>
      </c>
      <c r="AF411" s="5">
        <f t="shared" si="83"/>
        <v>0</v>
      </c>
      <c r="AG411" s="1">
        <v>4</v>
      </c>
      <c r="AH411" s="6">
        <f>ABS(8-Table1[[#This Row],[Die 1. Frauen des FCSP landet in der Regionalliga Nord (12er Liga) auf Rang...?]])</f>
        <v>4</v>
      </c>
      <c r="AI411" s="6">
        <f>0-Table1[[#This Row],[Spalte16]]</f>
        <v>-4</v>
      </c>
      <c r="AJ411" s="1">
        <v>14</v>
      </c>
      <c r="AK411" s="6">
        <f>ABS(16-Table1[[#This Row],[Die U23 des FCSP landet in der Regionalliga Nord (18er Liga) auf Rang....?]])</f>
        <v>2</v>
      </c>
      <c r="AL411" s="6">
        <f>0-Table1[[#This Row],[Spalte17]]</f>
        <v>-2</v>
      </c>
      <c r="AM41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411"/>
    </row>
    <row r="412" spans="1:42" x14ac:dyDescent="0.25">
      <c r="A412">
        <v>410</v>
      </c>
      <c r="B412" t="s">
        <v>959</v>
      </c>
      <c r="C412" s="1">
        <v>15</v>
      </c>
      <c r="D412" s="6">
        <f>-18+Table1[[#This Row],[Auf welchem Platz landet der FC St. Pauli in der 1. Bundesliga 2025/26?]]</f>
        <v>-3</v>
      </c>
      <c r="E412" t="s">
        <v>14</v>
      </c>
      <c r="F412" s="5">
        <v>5</v>
      </c>
      <c r="G412" t="s">
        <v>14</v>
      </c>
      <c r="H412" t="s">
        <v>16</v>
      </c>
      <c r="I412" t="s">
        <v>17</v>
      </c>
      <c r="J412" t="s">
        <v>56</v>
      </c>
      <c r="K412">
        <f t="shared" si="72"/>
        <v>1</v>
      </c>
      <c r="L412">
        <f t="shared" si="73"/>
        <v>0</v>
      </c>
      <c r="M412">
        <f t="shared" si="74"/>
        <v>1</v>
      </c>
      <c r="N412">
        <f t="shared" si="75"/>
        <v>1</v>
      </c>
      <c r="O412" s="5">
        <f>SUM(Table1[[#This Row],[Spalte5]:[Spalte6]])*5</f>
        <v>15</v>
      </c>
      <c r="P412" t="s">
        <v>23</v>
      </c>
      <c r="Q412" t="s">
        <v>41</v>
      </c>
      <c r="R412" t="s">
        <v>15</v>
      </c>
      <c r="S412">
        <f t="shared" si="76"/>
        <v>0</v>
      </c>
      <c r="T412">
        <f t="shared" si="77"/>
        <v>0</v>
      </c>
      <c r="U412">
        <f t="shared" si="78"/>
        <v>0</v>
      </c>
      <c r="V412" s="5">
        <f>SUM(Table1[[#This Row],[Spalte94]:[Spalte92]])*5</f>
        <v>0</v>
      </c>
      <c r="W412" t="s">
        <v>15</v>
      </c>
      <c r="X412" s="5">
        <f t="shared" si="79"/>
        <v>0</v>
      </c>
      <c r="Y412" t="s">
        <v>18</v>
      </c>
      <c r="Z412" s="5">
        <f t="shared" si="80"/>
        <v>0</v>
      </c>
      <c r="AA412" t="s">
        <v>19</v>
      </c>
      <c r="AB412" s="5">
        <f t="shared" si="81"/>
        <v>0</v>
      </c>
      <c r="AC412" t="s">
        <v>27</v>
      </c>
      <c r="AD412" s="5">
        <f t="shared" si="82"/>
        <v>5</v>
      </c>
      <c r="AE412" t="s">
        <v>37</v>
      </c>
      <c r="AF412" s="5">
        <f t="shared" si="83"/>
        <v>0</v>
      </c>
      <c r="AG412" s="1">
        <v>4</v>
      </c>
      <c r="AH412" s="6">
        <f>ABS(8-Table1[[#This Row],[Die 1. Frauen des FCSP landet in der Regionalliga Nord (12er Liga) auf Rang...?]])</f>
        <v>4</v>
      </c>
      <c r="AI412" s="6">
        <f>0-Table1[[#This Row],[Spalte16]]</f>
        <v>-4</v>
      </c>
      <c r="AJ412" s="1">
        <v>13</v>
      </c>
      <c r="AK412" s="6">
        <f>ABS(16-Table1[[#This Row],[Die U23 des FCSP landet in der Regionalliga Nord (18er Liga) auf Rang....?]])</f>
        <v>3</v>
      </c>
      <c r="AL412" s="6">
        <f>0-Table1[[#This Row],[Spalte17]]</f>
        <v>-3</v>
      </c>
      <c r="AM41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412"/>
    </row>
    <row r="413" spans="1:42" x14ac:dyDescent="0.25">
      <c r="A413">
        <v>411</v>
      </c>
      <c r="B413" t="s">
        <v>714</v>
      </c>
      <c r="C413" s="1">
        <v>14</v>
      </c>
      <c r="D413" s="6">
        <f>-18+Table1[[#This Row],[Auf welchem Platz landet der FC St. Pauli in der 1. Bundesliga 2025/26?]]</f>
        <v>-4</v>
      </c>
      <c r="E413" t="s">
        <v>14</v>
      </c>
      <c r="F413" s="5">
        <v>5</v>
      </c>
      <c r="G413" t="s">
        <v>14</v>
      </c>
      <c r="H413" t="s">
        <v>56</v>
      </c>
      <c r="I413" t="s">
        <v>25</v>
      </c>
      <c r="J413" t="s">
        <v>16</v>
      </c>
      <c r="K413">
        <f t="shared" si="72"/>
        <v>1</v>
      </c>
      <c r="L413">
        <f t="shared" si="73"/>
        <v>1</v>
      </c>
      <c r="M413">
        <f t="shared" si="74"/>
        <v>0</v>
      </c>
      <c r="N413">
        <f t="shared" si="75"/>
        <v>1</v>
      </c>
      <c r="O413" s="5">
        <f>SUM(Table1[[#This Row],[Spalte5]:[Spalte6]])*5</f>
        <v>15</v>
      </c>
      <c r="P413" t="s">
        <v>34</v>
      </c>
      <c r="Q413" t="s">
        <v>41</v>
      </c>
      <c r="R413" t="s">
        <v>78</v>
      </c>
      <c r="S413">
        <f t="shared" si="76"/>
        <v>0</v>
      </c>
      <c r="T413">
        <f t="shared" si="77"/>
        <v>1</v>
      </c>
      <c r="U413">
        <f t="shared" si="78"/>
        <v>0</v>
      </c>
      <c r="V413" s="5">
        <f>SUM(Table1[[#This Row],[Spalte94]:[Spalte92]])*5</f>
        <v>5</v>
      </c>
      <c r="W413" t="s">
        <v>34</v>
      </c>
      <c r="X413" s="5">
        <f t="shared" si="79"/>
        <v>0</v>
      </c>
      <c r="Y413" t="s">
        <v>18</v>
      </c>
      <c r="Z413" s="5">
        <f t="shared" si="80"/>
        <v>0</v>
      </c>
      <c r="AA413" t="s">
        <v>35</v>
      </c>
      <c r="AB413" s="5">
        <f t="shared" si="81"/>
        <v>0</v>
      </c>
      <c r="AC413" t="s">
        <v>20</v>
      </c>
      <c r="AD413" s="5">
        <f t="shared" si="82"/>
        <v>0</v>
      </c>
      <c r="AE413" t="s">
        <v>28</v>
      </c>
      <c r="AF413" s="5">
        <f t="shared" si="83"/>
        <v>0</v>
      </c>
      <c r="AG413" s="1">
        <v>5</v>
      </c>
      <c r="AH413" s="6">
        <f>ABS(8-Table1[[#This Row],[Die 1. Frauen des FCSP landet in der Regionalliga Nord (12er Liga) auf Rang...?]])</f>
        <v>3</v>
      </c>
      <c r="AI413" s="6">
        <f>0-Table1[[#This Row],[Spalte16]]</f>
        <v>-3</v>
      </c>
      <c r="AJ413" s="1">
        <v>13</v>
      </c>
      <c r="AK413" s="6">
        <f>ABS(16-Table1[[#This Row],[Die U23 des FCSP landet in der Regionalliga Nord (18er Liga) auf Rang....?]])</f>
        <v>3</v>
      </c>
      <c r="AL413" s="6">
        <f>0-Table1[[#This Row],[Spalte17]]</f>
        <v>-3</v>
      </c>
      <c r="AM41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413"/>
    </row>
    <row r="414" spans="1:42" x14ac:dyDescent="0.25">
      <c r="A414">
        <v>412</v>
      </c>
      <c r="B414" t="s">
        <v>107</v>
      </c>
      <c r="C414" s="1">
        <v>13</v>
      </c>
      <c r="D414" s="6">
        <f>-18+Table1[[#This Row],[Auf welchem Platz landet der FC St. Pauli in der 1. Bundesliga 2025/26?]]</f>
        <v>-5</v>
      </c>
      <c r="E414" t="s">
        <v>14</v>
      </c>
      <c r="F414" s="5">
        <v>5</v>
      </c>
      <c r="G414" t="s">
        <v>14</v>
      </c>
      <c r="H414" t="s">
        <v>25</v>
      </c>
      <c r="I414" t="s">
        <v>54</v>
      </c>
      <c r="J414" t="s">
        <v>56</v>
      </c>
      <c r="K414">
        <f t="shared" si="72"/>
        <v>1</v>
      </c>
      <c r="L414">
        <f t="shared" si="73"/>
        <v>1</v>
      </c>
      <c r="M414">
        <f t="shared" si="74"/>
        <v>0</v>
      </c>
      <c r="N414">
        <f t="shared" si="75"/>
        <v>0</v>
      </c>
      <c r="O414" s="5">
        <f>SUM(Table1[[#This Row],[Spalte5]:[Spalte6]])*5</f>
        <v>10</v>
      </c>
      <c r="P414" t="s">
        <v>78</v>
      </c>
      <c r="Q414" t="s">
        <v>15</v>
      </c>
      <c r="R414" t="s">
        <v>23</v>
      </c>
      <c r="S414">
        <f t="shared" si="76"/>
        <v>0</v>
      </c>
      <c r="T414">
        <f t="shared" si="77"/>
        <v>1</v>
      </c>
      <c r="U414">
        <f t="shared" si="78"/>
        <v>0</v>
      </c>
      <c r="V414" s="5">
        <f>SUM(Table1[[#This Row],[Spalte94]:[Spalte92]])*5</f>
        <v>5</v>
      </c>
      <c r="W414" t="s">
        <v>50</v>
      </c>
      <c r="X414" s="5">
        <f t="shared" si="79"/>
        <v>0</v>
      </c>
      <c r="Y414" t="s">
        <v>18</v>
      </c>
      <c r="Z414" s="5">
        <f t="shared" si="80"/>
        <v>0</v>
      </c>
      <c r="AA414" t="s">
        <v>19</v>
      </c>
      <c r="AB414" s="5">
        <f t="shared" si="81"/>
        <v>0</v>
      </c>
      <c r="AC414" t="s">
        <v>27</v>
      </c>
      <c r="AD414" s="5">
        <f t="shared" si="82"/>
        <v>5</v>
      </c>
      <c r="AE414" t="s">
        <v>28</v>
      </c>
      <c r="AF414" s="5">
        <f t="shared" si="83"/>
        <v>0</v>
      </c>
      <c r="AG414" s="1">
        <v>5</v>
      </c>
      <c r="AH414" s="6">
        <f>ABS(8-Table1[[#This Row],[Die 1. Frauen des FCSP landet in der Regionalliga Nord (12er Liga) auf Rang...?]])</f>
        <v>3</v>
      </c>
      <c r="AI414" s="6">
        <f>0-Table1[[#This Row],[Spalte16]]</f>
        <v>-3</v>
      </c>
      <c r="AJ414" s="1">
        <v>14</v>
      </c>
      <c r="AK414" s="6">
        <f>ABS(16-Table1[[#This Row],[Die U23 des FCSP landet in der Regionalliga Nord (18er Liga) auf Rang....?]])</f>
        <v>2</v>
      </c>
      <c r="AL414" s="6">
        <f>0-Table1[[#This Row],[Spalte17]]</f>
        <v>-2</v>
      </c>
      <c r="AM41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414"/>
    </row>
    <row r="415" spans="1:42" x14ac:dyDescent="0.25">
      <c r="A415">
        <v>413</v>
      </c>
      <c r="B415" t="s">
        <v>674</v>
      </c>
      <c r="C415" s="1">
        <v>14</v>
      </c>
      <c r="D415" s="6">
        <f>-18+Table1[[#This Row],[Auf welchem Platz landet der FC St. Pauli in der 1. Bundesliga 2025/26?]]</f>
        <v>-4</v>
      </c>
      <c r="E415" t="s">
        <v>14</v>
      </c>
      <c r="F415" s="5">
        <v>5</v>
      </c>
      <c r="G415" t="s">
        <v>14</v>
      </c>
      <c r="H415" t="s">
        <v>54</v>
      </c>
      <c r="I415" t="s">
        <v>17</v>
      </c>
      <c r="J415" t="s">
        <v>43</v>
      </c>
      <c r="K415">
        <f t="shared" si="72"/>
        <v>1</v>
      </c>
      <c r="L415">
        <f t="shared" si="73"/>
        <v>0</v>
      </c>
      <c r="M415">
        <f t="shared" si="74"/>
        <v>1</v>
      </c>
      <c r="N415">
        <f t="shared" si="75"/>
        <v>0</v>
      </c>
      <c r="O415" s="5">
        <f>SUM(Table1[[#This Row],[Spalte5]:[Spalte6]])*5</f>
        <v>10</v>
      </c>
      <c r="P415" t="s">
        <v>78</v>
      </c>
      <c r="Q415" t="s">
        <v>41</v>
      </c>
      <c r="R415" t="s">
        <v>34</v>
      </c>
      <c r="S415">
        <f t="shared" si="76"/>
        <v>0</v>
      </c>
      <c r="T415">
        <f t="shared" si="77"/>
        <v>1</v>
      </c>
      <c r="U415">
        <f t="shared" si="78"/>
        <v>0</v>
      </c>
      <c r="V415" s="5">
        <f>SUM(Table1[[#This Row],[Spalte94]:[Spalte92]])*5</f>
        <v>5</v>
      </c>
      <c r="W415" t="s">
        <v>34</v>
      </c>
      <c r="X415" s="5">
        <f t="shared" si="79"/>
        <v>0</v>
      </c>
      <c r="Y415" t="s">
        <v>46</v>
      </c>
      <c r="Z415" s="5">
        <f t="shared" si="80"/>
        <v>0</v>
      </c>
      <c r="AA415" t="s">
        <v>19</v>
      </c>
      <c r="AB415" s="5">
        <f t="shared" si="81"/>
        <v>0</v>
      </c>
      <c r="AC415" t="s">
        <v>27</v>
      </c>
      <c r="AD415" s="5">
        <f t="shared" si="82"/>
        <v>5</v>
      </c>
      <c r="AE415" t="s">
        <v>28</v>
      </c>
      <c r="AF415" s="5">
        <f t="shared" si="83"/>
        <v>0</v>
      </c>
      <c r="AG415" s="1">
        <v>5</v>
      </c>
      <c r="AH415" s="6">
        <f>ABS(8-Table1[[#This Row],[Die 1. Frauen des FCSP landet in der Regionalliga Nord (12er Liga) auf Rang...?]])</f>
        <v>3</v>
      </c>
      <c r="AI415" s="6">
        <f>0-Table1[[#This Row],[Spalte16]]</f>
        <v>-3</v>
      </c>
      <c r="AJ415" s="1">
        <v>13</v>
      </c>
      <c r="AK415" s="6">
        <f>ABS(16-Table1[[#This Row],[Die U23 des FCSP landet in der Regionalliga Nord (18er Liga) auf Rang....?]])</f>
        <v>3</v>
      </c>
      <c r="AL415" s="6">
        <f>0-Table1[[#This Row],[Spalte17]]</f>
        <v>-3</v>
      </c>
      <c r="AM41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415"/>
    </row>
    <row r="416" spans="1:42" x14ac:dyDescent="0.25">
      <c r="A416">
        <v>414</v>
      </c>
      <c r="B416" t="s">
        <v>844</v>
      </c>
      <c r="C416" s="1">
        <v>14</v>
      </c>
      <c r="D416" s="6">
        <f>-18+Table1[[#This Row],[Auf welchem Platz landet der FC St. Pauli in der 1. Bundesliga 2025/26?]]</f>
        <v>-4</v>
      </c>
      <c r="E416" t="s">
        <v>14</v>
      </c>
      <c r="F416" s="5">
        <v>5</v>
      </c>
      <c r="G416" t="s">
        <v>14</v>
      </c>
      <c r="H416" t="s">
        <v>56</v>
      </c>
      <c r="I416" t="s">
        <v>25</v>
      </c>
      <c r="J416" t="s">
        <v>17</v>
      </c>
      <c r="K416">
        <f t="shared" si="72"/>
        <v>1</v>
      </c>
      <c r="L416">
        <f t="shared" si="73"/>
        <v>1</v>
      </c>
      <c r="M416">
        <f t="shared" si="74"/>
        <v>1</v>
      </c>
      <c r="N416">
        <f t="shared" si="75"/>
        <v>0</v>
      </c>
      <c r="O416" s="5">
        <f>SUM(Table1[[#This Row],[Spalte5]:[Spalte6]])*5</f>
        <v>15</v>
      </c>
      <c r="P416" t="s">
        <v>23</v>
      </c>
      <c r="Q416" t="s">
        <v>78</v>
      </c>
      <c r="R416" t="s">
        <v>34</v>
      </c>
      <c r="S416">
        <f t="shared" si="76"/>
        <v>0</v>
      </c>
      <c r="T416">
        <f t="shared" si="77"/>
        <v>1</v>
      </c>
      <c r="U416">
        <f t="shared" si="78"/>
        <v>0</v>
      </c>
      <c r="V416" s="5">
        <f>SUM(Table1[[#This Row],[Spalte94]:[Spalte92]])*5</f>
        <v>5</v>
      </c>
      <c r="W416" t="s">
        <v>24</v>
      </c>
      <c r="X416" s="5">
        <f t="shared" si="79"/>
        <v>0</v>
      </c>
      <c r="Y416" t="s">
        <v>46</v>
      </c>
      <c r="Z416" s="5">
        <f t="shared" si="80"/>
        <v>0</v>
      </c>
      <c r="AA416" t="s">
        <v>35</v>
      </c>
      <c r="AB416" s="5">
        <f t="shared" si="81"/>
        <v>0</v>
      </c>
      <c r="AC416" t="s">
        <v>20</v>
      </c>
      <c r="AD416" s="5">
        <f t="shared" si="82"/>
        <v>0</v>
      </c>
      <c r="AE416" t="s">
        <v>28</v>
      </c>
      <c r="AF416" s="5">
        <f t="shared" si="83"/>
        <v>0</v>
      </c>
      <c r="AG416" s="1">
        <v>5</v>
      </c>
      <c r="AH416" s="6">
        <f>ABS(8-Table1[[#This Row],[Die 1. Frauen des FCSP landet in der Regionalliga Nord (12er Liga) auf Rang...?]])</f>
        <v>3</v>
      </c>
      <c r="AI416" s="6">
        <f>0-Table1[[#This Row],[Spalte16]]</f>
        <v>-3</v>
      </c>
      <c r="AJ416" s="1">
        <v>13</v>
      </c>
      <c r="AK416" s="6">
        <f>ABS(16-Table1[[#This Row],[Die U23 des FCSP landet in der Regionalliga Nord (18er Liga) auf Rang....?]])</f>
        <v>3</v>
      </c>
      <c r="AL416" s="6">
        <f>0-Table1[[#This Row],[Spalte17]]</f>
        <v>-3</v>
      </c>
      <c r="AM41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416"/>
    </row>
    <row r="417" spans="1:42" x14ac:dyDescent="0.25">
      <c r="A417">
        <v>415</v>
      </c>
      <c r="B417" t="s">
        <v>291</v>
      </c>
      <c r="C417" s="1">
        <v>15</v>
      </c>
      <c r="D417" s="6">
        <f>-18+Table1[[#This Row],[Auf welchem Platz landet der FC St. Pauli in der 1. Bundesliga 2025/26?]]</f>
        <v>-3</v>
      </c>
      <c r="E417" t="s">
        <v>14</v>
      </c>
      <c r="F417" s="5">
        <v>5</v>
      </c>
      <c r="G417" t="s">
        <v>14</v>
      </c>
      <c r="H417" t="s">
        <v>25</v>
      </c>
      <c r="I417" t="s">
        <v>56</v>
      </c>
      <c r="J417" t="s">
        <v>17</v>
      </c>
      <c r="K417">
        <f t="shared" si="72"/>
        <v>1</v>
      </c>
      <c r="L417">
        <f t="shared" si="73"/>
        <v>1</v>
      </c>
      <c r="M417">
        <f t="shared" si="74"/>
        <v>1</v>
      </c>
      <c r="N417">
        <f t="shared" si="75"/>
        <v>0</v>
      </c>
      <c r="O417" s="5">
        <f>SUM(Table1[[#This Row],[Spalte5]:[Spalte6]])*5</f>
        <v>15</v>
      </c>
      <c r="P417" t="s">
        <v>23</v>
      </c>
      <c r="Q417" t="s">
        <v>15</v>
      </c>
      <c r="R417" t="s">
        <v>78</v>
      </c>
      <c r="S417">
        <f t="shared" si="76"/>
        <v>0</v>
      </c>
      <c r="T417">
        <f t="shared" si="77"/>
        <v>1</v>
      </c>
      <c r="U417">
        <f t="shared" si="78"/>
        <v>0</v>
      </c>
      <c r="V417" s="5">
        <f>SUM(Table1[[#This Row],[Spalte94]:[Spalte92]])*5</f>
        <v>5</v>
      </c>
      <c r="W417" t="s">
        <v>58</v>
      </c>
      <c r="X417" s="5">
        <f t="shared" si="79"/>
        <v>0</v>
      </c>
      <c r="Y417" t="s">
        <v>18</v>
      </c>
      <c r="Z417" s="5">
        <f t="shared" si="80"/>
        <v>0</v>
      </c>
      <c r="AA417" t="s">
        <v>19</v>
      </c>
      <c r="AB417" s="5">
        <f t="shared" si="81"/>
        <v>0</v>
      </c>
      <c r="AC417" t="s">
        <v>20</v>
      </c>
      <c r="AD417" s="5">
        <f t="shared" si="82"/>
        <v>0</v>
      </c>
      <c r="AE417" t="s">
        <v>28</v>
      </c>
      <c r="AF417" s="5">
        <f t="shared" si="83"/>
        <v>0</v>
      </c>
      <c r="AG417" s="1">
        <v>5</v>
      </c>
      <c r="AH417" s="6">
        <f>ABS(8-Table1[[#This Row],[Die 1. Frauen des FCSP landet in der Regionalliga Nord (12er Liga) auf Rang...?]])</f>
        <v>3</v>
      </c>
      <c r="AI417" s="6">
        <f>0-Table1[[#This Row],[Spalte16]]</f>
        <v>-3</v>
      </c>
      <c r="AJ417" s="1">
        <v>12</v>
      </c>
      <c r="AK417" s="6">
        <f>ABS(16-Table1[[#This Row],[Die U23 des FCSP landet in der Regionalliga Nord (18er Liga) auf Rang....?]])</f>
        <v>4</v>
      </c>
      <c r="AL417" s="6">
        <f>0-Table1[[#This Row],[Spalte17]]</f>
        <v>-4</v>
      </c>
      <c r="AM41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417"/>
    </row>
    <row r="418" spans="1:42" x14ac:dyDescent="0.25">
      <c r="A418">
        <v>416</v>
      </c>
      <c r="B418" t="s">
        <v>168</v>
      </c>
      <c r="C418" s="1">
        <v>12</v>
      </c>
      <c r="D418" s="6">
        <f>-18+Table1[[#This Row],[Auf welchem Platz landet der FC St. Pauli in der 1. Bundesliga 2025/26?]]</f>
        <v>-6</v>
      </c>
      <c r="E418" t="s">
        <v>14</v>
      </c>
      <c r="F418" s="5">
        <v>5</v>
      </c>
      <c r="G418" t="s">
        <v>14</v>
      </c>
      <c r="H418" t="s">
        <v>56</v>
      </c>
      <c r="I418" t="s">
        <v>25</v>
      </c>
      <c r="J418" t="s">
        <v>54</v>
      </c>
      <c r="K418">
        <f t="shared" si="72"/>
        <v>1</v>
      </c>
      <c r="L418">
        <f t="shared" si="73"/>
        <v>1</v>
      </c>
      <c r="M418">
        <f t="shared" si="74"/>
        <v>0</v>
      </c>
      <c r="N418">
        <f t="shared" si="75"/>
        <v>0</v>
      </c>
      <c r="O418" s="5">
        <f>SUM(Table1[[#This Row],[Spalte5]:[Spalte6]])*5</f>
        <v>10</v>
      </c>
      <c r="P418" t="s">
        <v>34</v>
      </c>
      <c r="Q418" t="s">
        <v>78</v>
      </c>
      <c r="R418" t="s">
        <v>15</v>
      </c>
      <c r="S418">
        <f t="shared" si="76"/>
        <v>0</v>
      </c>
      <c r="T418">
        <f t="shared" si="77"/>
        <v>1</v>
      </c>
      <c r="U418">
        <f t="shared" si="78"/>
        <v>0</v>
      </c>
      <c r="V418" s="5">
        <f>SUM(Table1[[#This Row],[Spalte94]:[Spalte92]])*5</f>
        <v>5</v>
      </c>
      <c r="W418" t="s">
        <v>34</v>
      </c>
      <c r="X418" s="5">
        <f t="shared" si="79"/>
        <v>0</v>
      </c>
      <c r="Y418" t="s">
        <v>18</v>
      </c>
      <c r="Z418" s="5">
        <f t="shared" si="80"/>
        <v>0</v>
      </c>
      <c r="AA418" t="s">
        <v>19</v>
      </c>
      <c r="AB418" s="5">
        <f t="shared" si="81"/>
        <v>0</v>
      </c>
      <c r="AC418" t="s">
        <v>20</v>
      </c>
      <c r="AD418" s="5">
        <f t="shared" si="82"/>
        <v>0</v>
      </c>
      <c r="AE418" t="s">
        <v>28</v>
      </c>
      <c r="AF418" s="5">
        <f t="shared" si="83"/>
        <v>0</v>
      </c>
      <c r="AG418" s="1">
        <v>8</v>
      </c>
      <c r="AH418" s="6">
        <f>ABS(8-Table1[[#This Row],[Die 1. Frauen des FCSP landet in der Regionalliga Nord (12er Liga) auf Rang...?]])</f>
        <v>0</v>
      </c>
      <c r="AI418" s="6">
        <v>5</v>
      </c>
      <c r="AJ418" s="1">
        <v>12</v>
      </c>
      <c r="AK418" s="6">
        <f>ABS(16-Table1[[#This Row],[Die U23 des FCSP landet in der Regionalliga Nord (18er Liga) auf Rang....?]])</f>
        <v>4</v>
      </c>
      <c r="AL418" s="6">
        <f>0-Table1[[#This Row],[Spalte17]]</f>
        <v>-4</v>
      </c>
      <c r="AM41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418"/>
    </row>
    <row r="419" spans="1:42" x14ac:dyDescent="0.25">
      <c r="A419">
        <v>417</v>
      </c>
      <c r="B419" t="s">
        <v>452</v>
      </c>
      <c r="C419" s="1">
        <v>15</v>
      </c>
      <c r="D419" s="6">
        <f>-18+Table1[[#This Row],[Auf welchem Platz landet der FC St. Pauli in der 1. Bundesliga 2025/26?]]</f>
        <v>-3</v>
      </c>
      <c r="E419" t="s">
        <v>14</v>
      </c>
      <c r="F419" s="5">
        <v>5</v>
      </c>
      <c r="G419" t="s">
        <v>14</v>
      </c>
      <c r="H419" t="s">
        <v>25</v>
      </c>
      <c r="I419" t="s">
        <v>54</v>
      </c>
      <c r="J419" t="s">
        <v>16</v>
      </c>
      <c r="K419">
        <f t="shared" si="72"/>
        <v>1</v>
      </c>
      <c r="L419">
        <f t="shared" si="73"/>
        <v>1</v>
      </c>
      <c r="M419">
        <f t="shared" si="74"/>
        <v>0</v>
      </c>
      <c r="N419">
        <f t="shared" si="75"/>
        <v>1</v>
      </c>
      <c r="O419" s="5">
        <f>SUM(Table1[[#This Row],[Spalte5]:[Spalte6]])*5</f>
        <v>15</v>
      </c>
      <c r="P419" t="s">
        <v>78</v>
      </c>
      <c r="Q419" t="s">
        <v>34</v>
      </c>
      <c r="R419" t="s">
        <v>41</v>
      </c>
      <c r="S419">
        <f t="shared" si="76"/>
        <v>0</v>
      </c>
      <c r="T419">
        <f t="shared" si="77"/>
        <v>1</v>
      </c>
      <c r="U419">
        <f t="shared" si="78"/>
        <v>0</v>
      </c>
      <c r="V419" s="5">
        <f>SUM(Table1[[#This Row],[Spalte94]:[Spalte92]])*5</f>
        <v>5</v>
      </c>
      <c r="W419" t="s">
        <v>133</v>
      </c>
      <c r="X419" s="5">
        <f t="shared" si="79"/>
        <v>0</v>
      </c>
      <c r="Y419" t="s">
        <v>18</v>
      </c>
      <c r="Z419" s="5">
        <f t="shared" si="80"/>
        <v>0</v>
      </c>
      <c r="AA419" t="s">
        <v>19</v>
      </c>
      <c r="AB419" s="5">
        <f t="shared" si="81"/>
        <v>0</v>
      </c>
      <c r="AC419" t="s">
        <v>20</v>
      </c>
      <c r="AD419" s="5">
        <f t="shared" si="82"/>
        <v>0</v>
      </c>
      <c r="AE419" t="s">
        <v>28</v>
      </c>
      <c r="AF419" s="5">
        <f t="shared" si="83"/>
        <v>0</v>
      </c>
      <c r="AG419" s="1">
        <v>4</v>
      </c>
      <c r="AH419" s="6">
        <f>ABS(8-Table1[[#This Row],[Die 1. Frauen des FCSP landet in der Regionalliga Nord (12er Liga) auf Rang...?]])</f>
        <v>4</v>
      </c>
      <c r="AI419" s="6">
        <f>0-Table1[[#This Row],[Spalte16]]</f>
        <v>-4</v>
      </c>
      <c r="AJ419" s="1">
        <v>13</v>
      </c>
      <c r="AK419" s="6">
        <f>ABS(16-Table1[[#This Row],[Die U23 des FCSP landet in der Regionalliga Nord (18er Liga) auf Rang....?]])</f>
        <v>3</v>
      </c>
      <c r="AL419" s="6">
        <f>0-Table1[[#This Row],[Spalte17]]</f>
        <v>-3</v>
      </c>
      <c r="AM41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419"/>
    </row>
    <row r="420" spans="1:42" x14ac:dyDescent="0.25">
      <c r="A420">
        <v>418</v>
      </c>
      <c r="B420" t="s">
        <v>22</v>
      </c>
      <c r="C420" s="1">
        <v>15</v>
      </c>
      <c r="D420" s="6">
        <f>-18+Table1[[#This Row],[Auf welchem Platz landet der FC St. Pauli in der 1. Bundesliga 2025/26?]]</f>
        <v>-3</v>
      </c>
      <c r="E420" t="s">
        <v>14</v>
      </c>
      <c r="F420" s="5">
        <v>5</v>
      </c>
      <c r="G420" t="s">
        <v>14</v>
      </c>
      <c r="H420" t="s">
        <v>54</v>
      </c>
      <c r="I420" t="s">
        <v>25</v>
      </c>
      <c r="J420" t="s">
        <v>56</v>
      </c>
      <c r="K420">
        <f t="shared" si="72"/>
        <v>1</v>
      </c>
      <c r="L420">
        <f t="shared" si="73"/>
        <v>1</v>
      </c>
      <c r="M420">
        <f t="shared" si="74"/>
        <v>0</v>
      </c>
      <c r="N420">
        <f t="shared" si="75"/>
        <v>0</v>
      </c>
      <c r="O420" s="5">
        <f>SUM(Table1[[#This Row],[Spalte5]:[Spalte6]])*5</f>
        <v>10</v>
      </c>
      <c r="P420" t="s">
        <v>34</v>
      </c>
      <c r="Q420" t="s">
        <v>15</v>
      </c>
      <c r="R420" t="s">
        <v>50</v>
      </c>
      <c r="S420">
        <f t="shared" si="76"/>
        <v>1</v>
      </c>
      <c r="T420">
        <f t="shared" si="77"/>
        <v>0</v>
      </c>
      <c r="U420">
        <f t="shared" si="78"/>
        <v>0</v>
      </c>
      <c r="V420" s="5">
        <f>SUM(Table1[[#This Row],[Spalte94]:[Spalte92]])*5</f>
        <v>5</v>
      </c>
      <c r="W420" t="s">
        <v>23</v>
      </c>
      <c r="X420" s="5">
        <f t="shared" si="79"/>
        <v>0</v>
      </c>
      <c r="Y420" t="s">
        <v>26</v>
      </c>
      <c r="Z420" s="5">
        <f t="shared" si="80"/>
        <v>0</v>
      </c>
      <c r="AA420" t="s">
        <v>19</v>
      </c>
      <c r="AB420" s="5">
        <f t="shared" si="81"/>
        <v>0</v>
      </c>
      <c r="AC420" t="s">
        <v>27</v>
      </c>
      <c r="AD420" s="5">
        <f t="shared" si="82"/>
        <v>5</v>
      </c>
      <c r="AE420" t="s">
        <v>28</v>
      </c>
      <c r="AF420" s="5">
        <f t="shared" si="83"/>
        <v>0</v>
      </c>
      <c r="AG420" s="1">
        <v>4</v>
      </c>
      <c r="AH420" s="6">
        <f>ABS(8-Table1[[#This Row],[Die 1. Frauen des FCSP landet in der Regionalliga Nord (12er Liga) auf Rang...?]])</f>
        <v>4</v>
      </c>
      <c r="AI420" s="6">
        <f>0-Table1[[#This Row],[Spalte16]]</f>
        <v>-4</v>
      </c>
      <c r="AJ420" s="1">
        <v>13</v>
      </c>
      <c r="AK420" s="6">
        <f>ABS(16-Table1[[#This Row],[Die U23 des FCSP landet in der Regionalliga Nord (18er Liga) auf Rang....?]])</f>
        <v>3</v>
      </c>
      <c r="AL420" s="6">
        <f>0-Table1[[#This Row],[Spalte17]]</f>
        <v>-3</v>
      </c>
      <c r="AM42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420"/>
    </row>
    <row r="421" spans="1:42" x14ac:dyDescent="0.25">
      <c r="A421">
        <v>419</v>
      </c>
      <c r="B421" t="s">
        <v>355</v>
      </c>
      <c r="C421" s="1">
        <v>15</v>
      </c>
      <c r="D421" s="6">
        <f>-18+Table1[[#This Row],[Auf welchem Platz landet der FC St. Pauli in der 1. Bundesliga 2025/26?]]</f>
        <v>-3</v>
      </c>
      <c r="E421" t="s">
        <v>14</v>
      </c>
      <c r="F421" s="5">
        <v>5</v>
      </c>
      <c r="G421" t="s">
        <v>14</v>
      </c>
      <c r="H421" t="s">
        <v>54</v>
      </c>
      <c r="I421" t="s">
        <v>56</v>
      </c>
      <c r="J421" t="s">
        <v>16</v>
      </c>
      <c r="K421">
        <f t="shared" si="72"/>
        <v>1</v>
      </c>
      <c r="L421">
        <f t="shared" si="73"/>
        <v>0</v>
      </c>
      <c r="M421">
        <f t="shared" si="74"/>
        <v>0</v>
      </c>
      <c r="N421">
        <f t="shared" si="75"/>
        <v>1</v>
      </c>
      <c r="O421" s="5">
        <f>SUM(Table1[[#This Row],[Spalte5]:[Spalte6]])*5</f>
        <v>10</v>
      </c>
      <c r="P421" t="s">
        <v>41</v>
      </c>
      <c r="Q421" t="s">
        <v>78</v>
      </c>
      <c r="R421" t="s">
        <v>15</v>
      </c>
      <c r="S421">
        <f t="shared" si="76"/>
        <v>0</v>
      </c>
      <c r="T421">
        <f t="shared" si="77"/>
        <v>1</v>
      </c>
      <c r="U421">
        <f t="shared" si="78"/>
        <v>0</v>
      </c>
      <c r="V421" s="5">
        <f>SUM(Table1[[#This Row],[Spalte94]:[Spalte92]])*5</f>
        <v>5</v>
      </c>
      <c r="W421" t="s">
        <v>58</v>
      </c>
      <c r="X421" s="5">
        <f t="shared" si="79"/>
        <v>0</v>
      </c>
      <c r="Y421" t="s">
        <v>18</v>
      </c>
      <c r="Z421" s="5">
        <f t="shared" si="80"/>
        <v>0</v>
      </c>
      <c r="AA421" t="s">
        <v>35</v>
      </c>
      <c r="AB421" s="5">
        <f t="shared" si="81"/>
        <v>0</v>
      </c>
      <c r="AC421" t="s">
        <v>20</v>
      </c>
      <c r="AD421" s="5">
        <f t="shared" si="82"/>
        <v>0</v>
      </c>
      <c r="AE421" t="s">
        <v>28</v>
      </c>
      <c r="AF421" s="5">
        <f t="shared" si="83"/>
        <v>0</v>
      </c>
      <c r="AG421" s="1">
        <v>7</v>
      </c>
      <c r="AH421" s="6">
        <f>ABS(8-Table1[[#This Row],[Die 1. Frauen des FCSP landet in der Regionalliga Nord (12er Liga) auf Rang...?]])</f>
        <v>1</v>
      </c>
      <c r="AI421" s="6">
        <f>0-Table1[[#This Row],[Spalte16]]</f>
        <v>-1</v>
      </c>
      <c r="AJ421" s="1">
        <v>15</v>
      </c>
      <c r="AK421" s="6">
        <f>ABS(16-Table1[[#This Row],[Die U23 des FCSP landet in der Regionalliga Nord (18er Liga) auf Rang....?]])</f>
        <v>1</v>
      </c>
      <c r="AL421" s="6">
        <f>0-Table1[[#This Row],[Spalte17]]</f>
        <v>-1</v>
      </c>
      <c r="AM42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421"/>
    </row>
    <row r="422" spans="1:42" x14ac:dyDescent="0.25">
      <c r="A422">
        <v>420</v>
      </c>
      <c r="B422" t="s">
        <v>446</v>
      </c>
      <c r="C422" s="1">
        <v>14</v>
      </c>
      <c r="D422" s="6">
        <f>-18+Table1[[#This Row],[Auf welchem Platz landet der FC St. Pauli in der 1. Bundesliga 2025/26?]]</f>
        <v>-4</v>
      </c>
      <c r="E422" t="s">
        <v>14</v>
      </c>
      <c r="F422" s="5">
        <v>5</v>
      </c>
      <c r="G422" t="s">
        <v>14</v>
      </c>
      <c r="H422" t="s">
        <v>56</v>
      </c>
      <c r="I422" t="s">
        <v>17</v>
      </c>
      <c r="J422" t="s">
        <v>16</v>
      </c>
      <c r="K422">
        <f t="shared" si="72"/>
        <v>1</v>
      </c>
      <c r="L422">
        <f t="shared" si="73"/>
        <v>0</v>
      </c>
      <c r="M422">
        <f t="shared" si="74"/>
        <v>1</v>
      </c>
      <c r="N422">
        <f t="shared" si="75"/>
        <v>1</v>
      </c>
      <c r="O422" s="5">
        <f>SUM(Table1[[#This Row],[Spalte5]:[Spalte6]])*5</f>
        <v>15</v>
      </c>
      <c r="P422" t="s">
        <v>23</v>
      </c>
      <c r="Q422" t="s">
        <v>41</v>
      </c>
      <c r="R422" t="s">
        <v>78</v>
      </c>
      <c r="S422">
        <f t="shared" si="76"/>
        <v>0</v>
      </c>
      <c r="T422">
        <f t="shared" si="77"/>
        <v>1</v>
      </c>
      <c r="U422">
        <f t="shared" si="78"/>
        <v>0</v>
      </c>
      <c r="V422" s="5">
        <f>SUM(Table1[[#This Row],[Spalte94]:[Spalte92]])*5</f>
        <v>5</v>
      </c>
      <c r="W422" t="s">
        <v>15</v>
      </c>
      <c r="X422" s="5">
        <f t="shared" si="79"/>
        <v>0</v>
      </c>
      <c r="Y422" t="s">
        <v>52</v>
      </c>
      <c r="Z422" s="5">
        <f t="shared" si="80"/>
        <v>0</v>
      </c>
      <c r="AA422" t="s">
        <v>19</v>
      </c>
      <c r="AB422" s="5">
        <f t="shared" si="81"/>
        <v>0</v>
      </c>
      <c r="AC422" t="s">
        <v>27</v>
      </c>
      <c r="AD422" s="5">
        <f t="shared" si="82"/>
        <v>5</v>
      </c>
      <c r="AE422" t="s">
        <v>28</v>
      </c>
      <c r="AF422" s="5">
        <f t="shared" si="83"/>
        <v>0</v>
      </c>
      <c r="AG422" s="1">
        <v>4</v>
      </c>
      <c r="AH422" s="6">
        <f>ABS(8-Table1[[#This Row],[Die 1. Frauen des FCSP landet in der Regionalliga Nord (12er Liga) auf Rang...?]])</f>
        <v>4</v>
      </c>
      <c r="AI422" s="6">
        <f>0-Table1[[#This Row],[Spalte16]]</f>
        <v>-4</v>
      </c>
      <c r="AJ422" s="1">
        <v>9</v>
      </c>
      <c r="AK422" s="6">
        <f>ABS(16-Table1[[#This Row],[Die U23 des FCSP landet in der Regionalliga Nord (18er Liga) auf Rang....?]])</f>
        <v>7</v>
      </c>
      <c r="AL422" s="6">
        <f>0-Table1[[#This Row],[Spalte17]]</f>
        <v>-7</v>
      </c>
      <c r="AM42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422"/>
    </row>
    <row r="423" spans="1:42" x14ac:dyDescent="0.25">
      <c r="A423">
        <v>421</v>
      </c>
      <c r="B423" t="s">
        <v>391</v>
      </c>
      <c r="C423" s="1">
        <v>12</v>
      </c>
      <c r="D423" s="6">
        <f>-18+Table1[[#This Row],[Auf welchem Platz landet der FC St. Pauli in der 1. Bundesliga 2025/26?]]</f>
        <v>-6</v>
      </c>
      <c r="E423" t="s">
        <v>14</v>
      </c>
      <c r="F423" s="5">
        <v>5</v>
      </c>
      <c r="G423" t="s">
        <v>14</v>
      </c>
      <c r="H423" t="s">
        <v>25</v>
      </c>
      <c r="I423" t="s">
        <v>54</v>
      </c>
      <c r="J423" t="s">
        <v>16</v>
      </c>
      <c r="K423">
        <f t="shared" si="72"/>
        <v>1</v>
      </c>
      <c r="L423">
        <f t="shared" si="73"/>
        <v>1</v>
      </c>
      <c r="M423">
        <f t="shared" si="74"/>
        <v>0</v>
      </c>
      <c r="N423">
        <f t="shared" si="75"/>
        <v>1</v>
      </c>
      <c r="O423" s="5">
        <f>SUM(Table1[[#This Row],[Spalte5]:[Spalte6]])*5</f>
        <v>15</v>
      </c>
      <c r="P423" t="s">
        <v>78</v>
      </c>
      <c r="Q423" t="s">
        <v>23</v>
      </c>
      <c r="R423" t="s">
        <v>34</v>
      </c>
      <c r="S423">
        <f t="shared" si="76"/>
        <v>0</v>
      </c>
      <c r="T423">
        <f t="shared" si="77"/>
        <v>1</v>
      </c>
      <c r="U423">
        <f t="shared" si="78"/>
        <v>0</v>
      </c>
      <c r="V423" s="5">
        <f>SUM(Table1[[#This Row],[Spalte94]:[Spalte92]])*5</f>
        <v>5</v>
      </c>
      <c r="W423" t="s">
        <v>23</v>
      </c>
      <c r="X423" s="5">
        <f t="shared" si="79"/>
        <v>0</v>
      </c>
      <c r="Y423" t="s">
        <v>18</v>
      </c>
      <c r="Z423" s="5">
        <f t="shared" si="80"/>
        <v>0</v>
      </c>
      <c r="AA423" t="s">
        <v>35</v>
      </c>
      <c r="AB423" s="5">
        <f t="shared" si="81"/>
        <v>0</v>
      </c>
      <c r="AC423" t="s">
        <v>20</v>
      </c>
      <c r="AD423" s="5">
        <f t="shared" si="82"/>
        <v>0</v>
      </c>
      <c r="AE423" t="s">
        <v>32</v>
      </c>
      <c r="AF423" s="5">
        <f t="shared" si="83"/>
        <v>0</v>
      </c>
      <c r="AG423" s="1">
        <v>7</v>
      </c>
      <c r="AH423" s="6">
        <f>ABS(8-Table1[[#This Row],[Die 1. Frauen des FCSP landet in der Regionalliga Nord (12er Liga) auf Rang...?]])</f>
        <v>1</v>
      </c>
      <c r="AI423" s="6">
        <f>0-Table1[[#This Row],[Spalte16]]</f>
        <v>-1</v>
      </c>
      <c r="AJ423" s="1">
        <v>13</v>
      </c>
      <c r="AK423" s="6">
        <f>ABS(16-Table1[[#This Row],[Die U23 des FCSP landet in der Regionalliga Nord (18er Liga) auf Rang....?]])</f>
        <v>3</v>
      </c>
      <c r="AL423" s="6">
        <f>0-Table1[[#This Row],[Spalte17]]</f>
        <v>-3</v>
      </c>
      <c r="AM42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423"/>
    </row>
    <row r="424" spans="1:42" x14ac:dyDescent="0.25">
      <c r="A424">
        <v>422</v>
      </c>
      <c r="B424" t="s">
        <v>652</v>
      </c>
      <c r="C424" s="1">
        <v>13</v>
      </c>
      <c r="D424" s="6">
        <f>-18+Table1[[#This Row],[Auf welchem Platz landet der FC St. Pauli in der 1. Bundesliga 2025/26?]]</f>
        <v>-5</v>
      </c>
      <c r="E424" t="s">
        <v>14</v>
      </c>
      <c r="F424" s="5">
        <v>5</v>
      </c>
      <c r="G424" t="s">
        <v>14</v>
      </c>
      <c r="H424" t="s">
        <v>56</v>
      </c>
      <c r="I424" t="s">
        <v>25</v>
      </c>
      <c r="J424" t="s">
        <v>43</v>
      </c>
      <c r="K424">
        <f t="shared" si="72"/>
        <v>1</v>
      </c>
      <c r="L424">
        <f t="shared" si="73"/>
        <v>1</v>
      </c>
      <c r="M424">
        <f t="shared" si="74"/>
        <v>0</v>
      </c>
      <c r="N424">
        <f t="shared" si="75"/>
        <v>0</v>
      </c>
      <c r="O424" s="5">
        <f>SUM(Table1[[#This Row],[Spalte5]:[Spalte6]])*5</f>
        <v>10</v>
      </c>
      <c r="P424" t="s">
        <v>15</v>
      </c>
      <c r="Q424" t="s">
        <v>78</v>
      </c>
      <c r="R424" t="s">
        <v>34</v>
      </c>
      <c r="S424">
        <f t="shared" si="76"/>
        <v>0</v>
      </c>
      <c r="T424">
        <f t="shared" si="77"/>
        <v>1</v>
      </c>
      <c r="U424">
        <f t="shared" si="78"/>
        <v>0</v>
      </c>
      <c r="V424" s="5">
        <f>SUM(Table1[[#This Row],[Spalte94]:[Spalte92]])*5</f>
        <v>5</v>
      </c>
      <c r="W424" t="s">
        <v>34</v>
      </c>
      <c r="X424" s="5">
        <f t="shared" si="79"/>
        <v>0</v>
      </c>
      <c r="Y424" t="s">
        <v>18</v>
      </c>
      <c r="Z424" s="5">
        <f t="shared" si="80"/>
        <v>0</v>
      </c>
      <c r="AA424" t="s">
        <v>35</v>
      </c>
      <c r="AB424" s="5">
        <f t="shared" si="81"/>
        <v>0</v>
      </c>
      <c r="AC424" t="s">
        <v>27</v>
      </c>
      <c r="AD424" s="5">
        <f t="shared" si="82"/>
        <v>5</v>
      </c>
      <c r="AE424" t="s">
        <v>37</v>
      </c>
      <c r="AF424" s="5">
        <f t="shared" si="83"/>
        <v>0</v>
      </c>
      <c r="AG424" s="1">
        <v>9</v>
      </c>
      <c r="AH424" s="6">
        <f>ABS(8-Table1[[#This Row],[Die 1. Frauen des FCSP landet in der Regionalliga Nord (12er Liga) auf Rang...?]])</f>
        <v>1</v>
      </c>
      <c r="AI424" s="6">
        <f>0-Table1[[#This Row],[Spalte16]]</f>
        <v>-1</v>
      </c>
      <c r="AJ424" s="1">
        <v>12</v>
      </c>
      <c r="AK424" s="6">
        <f>ABS(16-Table1[[#This Row],[Die U23 des FCSP landet in der Regionalliga Nord (18er Liga) auf Rang....?]])</f>
        <v>4</v>
      </c>
      <c r="AL424" s="6">
        <f>0-Table1[[#This Row],[Spalte17]]</f>
        <v>-4</v>
      </c>
      <c r="AM42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424"/>
    </row>
    <row r="425" spans="1:42" x14ac:dyDescent="0.25">
      <c r="A425">
        <v>423</v>
      </c>
      <c r="B425" t="s">
        <v>825</v>
      </c>
      <c r="C425" s="1">
        <v>13</v>
      </c>
      <c r="D425" s="6">
        <f>-18+Table1[[#This Row],[Auf welchem Platz landet der FC St. Pauli in der 1. Bundesliga 2025/26?]]</f>
        <v>-5</v>
      </c>
      <c r="E425" t="s">
        <v>14</v>
      </c>
      <c r="F425" s="5">
        <v>5</v>
      </c>
      <c r="G425" t="s">
        <v>14</v>
      </c>
      <c r="H425" t="s">
        <v>25</v>
      </c>
      <c r="I425" t="s">
        <v>16</v>
      </c>
      <c r="J425" t="s">
        <v>43</v>
      </c>
      <c r="K425">
        <f t="shared" si="72"/>
        <v>1</v>
      </c>
      <c r="L425">
        <f t="shared" si="73"/>
        <v>1</v>
      </c>
      <c r="M425">
        <f t="shared" si="74"/>
        <v>0</v>
      </c>
      <c r="N425">
        <f t="shared" si="75"/>
        <v>1</v>
      </c>
      <c r="O425" s="5">
        <f>SUM(Table1[[#This Row],[Spalte5]:[Spalte6]])*5</f>
        <v>15</v>
      </c>
      <c r="P425" t="s">
        <v>24</v>
      </c>
      <c r="Q425" t="s">
        <v>78</v>
      </c>
      <c r="R425" t="s">
        <v>34</v>
      </c>
      <c r="S425">
        <f t="shared" si="76"/>
        <v>0</v>
      </c>
      <c r="T425">
        <f t="shared" si="77"/>
        <v>1</v>
      </c>
      <c r="U425">
        <f t="shared" si="78"/>
        <v>0</v>
      </c>
      <c r="V425" s="5">
        <f>SUM(Table1[[#This Row],[Spalte94]:[Spalte92]])*5</f>
        <v>5</v>
      </c>
      <c r="W425" t="s">
        <v>58</v>
      </c>
      <c r="X425" s="5">
        <f t="shared" si="79"/>
        <v>0</v>
      </c>
      <c r="Y425" t="s">
        <v>18</v>
      </c>
      <c r="Z425" s="5">
        <f t="shared" si="80"/>
        <v>0</v>
      </c>
      <c r="AA425" t="s">
        <v>19</v>
      </c>
      <c r="AB425" s="5">
        <f t="shared" si="81"/>
        <v>0</v>
      </c>
      <c r="AC425" t="s">
        <v>20</v>
      </c>
      <c r="AD425" s="5">
        <f t="shared" si="82"/>
        <v>0</v>
      </c>
      <c r="AE425" t="s">
        <v>39</v>
      </c>
      <c r="AF425" s="5">
        <f t="shared" si="83"/>
        <v>0</v>
      </c>
      <c r="AG425" s="1">
        <v>7</v>
      </c>
      <c r="AH425" s="6">
        <f>ABS(8-Table1[[#This Row],[Die 1. Frauen des FCSP landet in der Regionalliga Nord (12er Liga) auf Rang...?]])</f>
        <v>1</v>
      </c>
      <c r="AI425" s="6">
        <f>0-Table1[[#This Row],[Spalte16]]</f>
        <v>-1</v>
      </c>
      <c r="AJ425" s="1">
        <v>12</v>
      </c>
      <c r="AK425" s="6">
        <f>ABS(16-Table1[[#This Row],[Die U23 des FCSP landet in der Regionalliga Nord (18er Liga) auf Rang....?]])</f>
        <v>4</v>
      </c>
      <c r="AL425" s="6">
        <f>0-Table1[[#This Row],[Spalte17]]</f>
        <v>-4</v>
      </c>
      <c r="AM42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425"/>
    </row>
    <row r="426" spans="1:42" x14ac:dyDescent="0.25">
      <c r="A426">
        <v>424</v>
      </c>
      <c r="B426" t="s">
        <v>422</v>
      </c>
      <c r="C426" s="1">
        <v>13</v>
      </c>
      <c r="D426" s="6">
        <f>-18+Table1[[#This Row],[Auf welchem Platz landet der FC St. Pauli in der 1. Bundesliga 2025/26?]]</f>
        <v>-5</v>
      </c>
      <c r="E426" t="s">
        <v>14</v>
      </c>
      <c r="F426" s="5">
        <v>5</v>
      </c>
      <c r="G426" t="s">
        <v>14</v>
      </c>
      <c r="H426" t="s">
        <v>25</v>
      </c>
      <c r="I426" t="s">
        <v>16</v>
      </c>
      <c r="J426" t="s">
        <v>56</v>
      </c>
      <c r="K426">
        <f t="shared" si="72"/>
        <v>1</v>
      </c>
      <c r="L426">
        <f t="shared" si="73"/>
        <v>1</v>
      </c>
      <c r="M426">
        <f t="shared" si="74"/>
        <v>0</v>
      </c>
      <c r="N426">
        <f t="shared" si="75"/>
        <v>1</v>
      </c>
      <c r="O426" s="5">
        <f>SUM(Table1[[#This Row],[Spalte5]:[Spalte6]])*5</f>
        <v>15</v>
      </c>
      <c r="P426" t="s">
        <v>23</v>
      </c>
      <c r="Q426" t="s">
        <v>78</v>
      </c>
      <c r="R426" t="s">
        <v>41</v>
      </c>
      <c r="S426">
        <f t="shared" si="76"/>
        <v>0</v>
      </c>
      <c r="T426">
        <f t="shared" si="77"/>
        <v>1</v>
      </c>
      <c r="U426">
        <f t="shared" si="78"/>
        <v>0</v>
      </c>
      <c r="V426" s="5">
        <f>SUM(Table1[[#This Row],[Spalte94]:[Spalte92]])*5</f>
        <v>5</v>
      </c>
      <c r="W426" t="s">
        <v>54</v>
      </c>
      <c r="X426" s="5">
        <f t="shared" si="79"/>
        <v>5</v>
      </c>
      <c r="Y426" t="s">
        <v>26</v>
      </c>
      <c r="Z426" s="5">
        <f t="shared" si="80"/>
        <v>0</v>
      </c>
      <c r="AA426" t="s">
        <v>19</v>
      </c>
      <c r="AB426" s="5">
        <f t="shared" si="81"/>
        <v>0</v>
      </c>
      <c r="AC426" t="s">
        <v>20</v>
      </c>
      <c r="AD426" s="5">
        <f t="shared" si="82"/>
        <v>0</v>
      </c>
      <c r="AE426" t="s">
        <v>32</v>
      </c>
      <c r="AF426" s="5">
        <f t="shared" si="83"/>
        <v>0</v>
      </c>
      <c r="AG426" s="1">
        <v>4</v>
      </c>
      <c r="AH426" s="6">
        <f>ABS(8-Table1[[#This Row],[Die 1. Frauen des FCSP landet in der Regionalliga Nord (12er Liga) auf Rang...?]])</f>
        <v>4</v>
      </c>
      <c r="AI426" s="6">
        <f>0-Table1[[#This Row],[Spalte16]]</f>
        <v>-4</v>
      </c>
      <c r="AJ426" s="1">
        <v>10</v>
      </c>
      <c r="AK426" s="6">
        <f>ABS(16-Table1[[#This Row],[Die U23 des FCSP landet in der Regionalliga Nord (18er Liga) auf Rang....?]])</f>
        <v>6</v>
      </c>
      <c r="AL426" s="6">
        <f>0-Table1[[#This Row],[Spalte17]]</f>
        <v>-6</v>
      </c>
      <c r="AM42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15</v>
      </c>
      <c r="AP426"/>
    </row>
    <row r="427" spans="1:42" x14ac:dyDescent="0.25">
      <c r="A427">
        <v>425</v>
      </c>
      <c r="B427" t="s">
        <v>771</v>
      </c>
      <c r="C427" s="1">
        <v>12</v>
      </c>
      <c r="D427" s="6">
        <f>-18+Table1[[#This Row],[Auf welchem Platz landet der FC St. Pauli in der 1. Bundesliga 2025/26?]]</f>
        <v>-6</v>
      </c>
      <c r="E427" t="s">
        <v>14</v>
      </c>
      <c r="F427" s="5">
        <v>5</v>
      </c>
      <c r="G427" t="s">
        <v>14</v>
      </c>
      <c r="H427" t="s">
        <v>56</v>
      </c>
      <c r="I427" t="s">
        <v>43</v>
      </c>
      <c r="J427" t="s">
        <v>25</v>
      </c>
      <c r="K427">
        <f t="shared" si="72"/>
        <v>1</v>
      </c>
      <c r="L427">
        <f t="shared" si="73"/>
        <v>1</v>
      </c>
      <c r="M427">
        <f t="shared" si="74"/>
        <v>0</v>
      </c>
      <c r="N427">
        <f t="shared" si="75"/>
        <v>0</v>
      </c>
      <c r="O427" s="5">
        <f>SUM(Table1[[#This Row],[Spalte5]:[Spalte6]])*5</f>
        <v>10</v>
      </c>
      <c r="P427" t="s">
        <v>78</v>
      </c>
      <c r="Q427" t="s">
        <v>34</v>
      </c>
      <c r="R427" t="s">
        <v>24</v>
      </c>
      <c r="S427">
        <f t="shared" si="76"/>
        <v>0</v>
      </c>
      <c r="T427">
        <f t="shared" si="77"/>
        <v>1</v>
      </c>
      <c r="U427">
        <f t="shared" si="78"/>
        <v>0</v>
      </c>
      <c r="V427" s="5">
        <f>SUM(Table1[[#This Row],[Spalte94]:[Spalte92]])*5</f>
        <v>5</v>
      </c>
      <c r="W427" t="s">
        <v>54</v>
      </c>
      <c r="X427" s="5">
        <f t="shared" si="79"/>
        <v>5</v>
      </c>
      <c r="Y427" t="s">
        <v>48</v>
      </c>
      <c r="Z427" s="5">
        <f t="shared" si="80"/>
        <v>0</v>
      </c>
      <c r="AA427" t="s">
        <v>65</v>
      </c>
      <c r="AB427" s="5">
        <f t="shared" si="81"/>
        <v>5</v>
      </c>
      <c r="AC427" t="s">
        <v>20</v>
      </c>
      <c r="AD427" s="5">
        <f t="shared" si="82"/>
        <v>0</v>
      </c>
      <c r="AE427" t="s">
        <v>32</v>
      </c>
      <c r="AF427" s="5">
        <f t="shared" si="83"/>
        <v>0</v>
      </c>
      <c r="AG427" s="1">
        <v>5</v>
      </c>
      <c r="AH427" s="6">
        <f>ABS(8-Table1[[#This Row],[Die 1. Frauen des FCSP landet in der Regionalliga Nord (12er Liga) auf Rang...?]])</f>
        <v>3</v>
      </c>
      <c r="AI427" s="6">
        <f>0-Table1[[#This Row],[Spalte16]]</f>
        <v>-3</v>
      </c>
      <c r="AJ427" s="1">
        <v>14</v>
      </c>
      <c r="AK427" s="6">
        <f>ABS(16-Table1[[#This Row],[Die U23 des FCSP landet in der Regionalliga Nord (18er Liga) auf Rang....?]])</f>
        <v>2</v>
      </c>
      <c r="AL427" s="6">
        <f>0-Table1[[#This Row],[Spalte17]]</f>
        <v>-2</v>
      </c>
      <c r="AM42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27"/>
    </row>
    <row r="428" spans="1:42" x14ac:dyDescent="0.25">
      <c r="A428">
        <v>426</v>
      </c>
      <c r="B428" t="s">
        <v>345</v>
      </c>
      <c r="C428" s="1">
        <v>12</v>
      </c>
      <c r="D428" s="6">
        <f>-18+Table1[[#This Row],[Auf welchem Platz landet der FC St. Pauli in der 1. Bundesliga 2025/26?]]</f>
        <v>-6</v>
      </c>
      <c r="E428" t="s">
        <v>14</v>
      </c>
      <c r="F428" s="5">
        <v>5</v>
      </c>
      <c r="G428" t="s">
        <v>14</v>
      </c>
      <c r="H428" t="s">
        <v>25</v>
      </c>
      <c r="I428" t="s">
        <v>17</v>
      </c>
      <c r="J428" t="s">
        <v>56</v>
      </c>
      <c r="K428">
        <f t="shared" si="72"/>
        <v>1</v>
      </c>
      <c r="L428">
        <f t="shared" si="73"/>
        <v>1</v>
      </c>
      <c r="M428">
        <f t="shared" si="74"/>
        <v>1</v>
      </c>
      <c r="N428">
        <f t="shared" si="75"/>
        <v>0</v>
      </c>
      <c r="O428" s="5">
        <f>SUM(Table1[[#This Row],[Spalte5]:[Spalte6]])*5</f>
        <v>15</v>
      </c>
      <c r="P428" t="s">
        <v>58</v>
      </c>
      <c r="Q428" t="s">
        <v>78</v>
      </c>
      <c r="R428" t="s">
        <v>41</v>
      </c>
      <c r="S428">
        <f t="shared" si="76"/>
        <v>0</v>
      </c>
      <c r="T428">
        <f t="shared" si="77"/>
        <v>1</v>
      </c>
      <c r="U428">
        <f t="shared" si="78"/>
        <v>0</v>
      </c>
      <c r="V428" s="5">
        <f>SUM(Table1[[#This Row],[Spalte94]:[Spalte92]])*5</f>
        <v>5</v>
      </c>
      <c r="W428" t="s">
        <v>15</v>
      </c>
      <c r="X428" s="5">
        <f t="shared" si="79"/>
        <v>0</v>
      </c>
      <c r="Y428" t="s">
        <v>18</v>
      </c>
      <c r="Z428" s="5">
        <f t="shared" si="80"/>
        <v>0</v>
      </c>
      <c r="AA428" t="s">
        <v>65</v>
      </c>
      <c r="AB428" s="5">
        <f t="shared" si="81"/>
        <v>5</v>
      </c>
      <c r="AC428" t="s">
        <v>20</v>
      </c>
      <c r="AD428" s="5">
        <f t="shared" si="82"/>
        <v>0</v>
      </c>
      <c r="AE428" t="s">
        <v>28</v>
      </c>
      <c r="AF428" s="5">
        <f t="shared" si="83"/>
        <v>0</v>
      </c>
      <c r="AG428" s="1">
        <v>4</v>
      </c>
      <c r="AH428" s="6">
        <f>ABS(8-Table1[[#This Row],[Die 1. Frauen des FCSP landet in der Regionalliga Nord (12er Liga) auf Rang...?]])</f>
        <v>4</v>
      </c>
      <c r="AI428" s="6">
        <f>0-Table1[[#This Row],[Spalte16]]</f>
        <v>-4</v>
      </c>
      <c r="AJ428" s="1">
        <v>17</v>
      </c>
      <c r="AK428" s="6">
        <f>ABS(16-Table1[[#This Row],[Die U23 des FCSP landet in der Regionalliga Nord (18er Liga) auf Rang....?]])</f>
        <v>1</v>
      </c>
      <c r="AL428" s="6">
        <f>0-Table1[[#This Row],[Spalte17]]</f>
        <v>-1</v>
      </c>
      <c r="AM42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28"/>
    </row>
    <row r="429" spans="1:42" x14ac:dyDescent="0.25">
      <c r="A429">
        <v>427</v>
      </c>
      <c r="B429" t="s">
        <v>660</v>
      </c>
      <c r="C429" s="1">
        <v>14</v>
      </c>
      <c r="D429" s="6">
        <f>-18+Table1[[#This Row],[Auf welchem Platz landet der FC St. Pauli in der 1. Bundesliga 2025/26?]]</f>
        <v>-4</v>
      </c>
      <c r="E429" t="s">
        <v>14</v>
      </c>
      <c r="F429" s="5">
        <v>5</v>
      </c>
      <c r="G429" t="s">
        <v>14</v>
      </c>
      <c r="H429" t="s">
        <v>56</v>
      </c>
      <c r="I429" t="s">
        <v>54</v>
      </c>
      <c r="J429" t="s">
        <v>25</v>
      </c>
      <c r="K429">
        <f t="shared" si="72"/>
        <v>1</v>
      </c>
      <c r="L429">
        <f t="shared" si="73"/>
        <v>1</v>
      </c>
      <c r="M429">
        <f t="shared" si="74"/>
        <v>0</v>
      </c>
      <c r="N429">
        <f t="shared" si="75"/>
        <v>0</v>
      </c>
      <c r="O429" s="5">
        <f>SUM(Table1[[#This Row],[Spalte5]:[Spalte6]])*5</f>
        <v>10</v>
      </c>
      <c r="P429" t="s">
        <v>34</v>
      </c>
      <c r="Q429" t="s">
        <v>78</v>
      </c>
      <c r="R429" t="s">
        <v>24</v>
      </c>
      <c r="S429">
        <f t="shared" si="76"/>
        <v>0</v>
      </c>
      <c r="T429">
        <f t="shared" si="77"/>
        <v>1</v>
      </c>
      <c r="U429">
        <f t="shared" si="78"/>
        <v>0</v>
      </c>
      <c r="V429" s="5">
        <f>SUM(Table1[[#This Row],[Spalte94]:[Spalte92]])*5</f>
        <v>5</v>
      </c>
      <c r="W429" t="s">
        <v>15</v>
      </c>
      <c r="X429" s="5">
        <f t="shared" si="79"/>
        <v>0</v>
      </c>
      <c r="Y429" t="s">
        <v>18</v>
      </c>
      <c r="Z429" s="5">
        <f t="shared" si="80"/>
        <v>0</v>
      </c>
      <c r="AA429" t="s">
        <v>35</v>
      </c>
      <c r="AB429" s="5">
        <f t="shared" si="81"/>
        <v>0</v>
      </c>
      <c r="AC429" t="s">
        <v>27</v>
      </c>
      <c r="AD429" s="5">
        <f t="shared" si="82"/>
        <v>5</v>
      </c>
      <c r="AE429" t="s">
        <v>28</v>
      </c>
      <c r="AF429" s="5">
        <f t="shared" si="83"/>
        <v>0</v>
      </c>
      <c r="AG429" s="1">
        <v>3</v>
      </c>
      <c r="AH429" s="6">
        <f>ABS(8-Table1[[#This Row],[Die 1. Frauen des FCSP landet in der Regionalliga Nord (12er Liga) auf Rang...?]])</f>
        <v>5</v>
      </c>
      <c r="AI429" s="6">
        <f>0-Table1[[#This Row],[Spalte16]]</f>
        <v>-5</v>
      </c>
      <c r="AJ429" s="1">
        <v>14</v>
      </c>
      <c r="AK429" s="6">
        <f>ABS(16-Table1[[#This Row],[Die U23 des FCSP landet in der Regionalliga Nord (18er Liga) auf Rang....?]])</f>
        <v>2</v>
      </c>
      <c r="AL429" s="6">
        <f>0-Table1[[#This Row],[Spalte17]]</f>
        <v>-2</v>
      </c>
      <c r="AM42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29"/>
    </row>
    <row r="430" spans="1:42" x14ac:dyDescent="0.25">
      <c r="A430">
        <v>428</v>
      </c>
      <c r="B430" t="s">
        <v>574</v>
      </c>
      <c r="C430" s="1">
        <v>14</v>
      </c>
      <c r="D430" s="6">
        <f>-18+Table1[[#This Row],[Auf welchem Platz landet der FC St. Pauli in der 1. Bundesliga 2025/26?]]</f>
        <v>-4</v>
      </c>
      <c r="E430" t="s">
        <v>14</v>
      </c>
      <c r="F430" s="5">
        <v>5</v>
      </c>
      <c r="G430" t="s">
        <v>14</v>
      </c>
      <c r="H430" t="s">
        <v>54</v>
      </c>
      <c r="I430" t="s">
        <v>25</v>
      </c>
      <c r="J430" t="s">
        <v>17</v>
      </c>
      <c r="K430">
        <f t="shared" si="72"/>
        <v>1</v>
      </c>
      <c r="L430">
        <f t="shared" si="73"/>
        <v>1</v>
      </c>
      <c r="M430">
        <f t="shared" si="74"/>
        <v>1</v>
      </c>
      <c r="N430">
        <f t="shared" si="75"/>
        <v>0</v>
      </c>
      <c r="O430" s="5">
        <f>SUM(Table1[[#This Row],[Spalte5]:[Spalte6]])*5</f>
        <v>15</v>
      </c>
      <c r="P430" t="s">
        <v>78</v>
      </c>
      <c r="Q430" t="s">
        <v>34</v>
      </c>
      <c r="R430" t="s">
        <v>15</v>
      </c>
      <c r="S430">
        <f t="shared" si="76"/>
        <v>0</v>
      </c>
      <c r="T430">
        <f t="shared" si="77"/>
        <v>1</v>
      </c>
      <c r="U430">
        <f t="shared" si="78"/>
        <v>0</v>
      </c>
      <c r="V430" s="5">
        <f>SUM(Table1[[#This Row],[Spalte94]:[Spalte92]])*5</f>
        <v>5</v>
      </c>
      <c r="W430" t="s">
        <v>34</v>
      </c>
      <c r="X430" s="5">
        <f t="shared" si="79"/>
        <v>0</v>
      </c>
      <c r="Y430" t="s">
        <v>18</v>
      </c>
      <c r="Z430" s="5">
        <f t="shared" si="80"/>
        <v>0</v>
      </c>
      <c r="AA430" t="s">
        <v>65</v>
      </c>
      <c r="AB430" s="5">
        <f t="shared" si="81"/>
        <v>5</v>
      </c>
      <c r="AC430" t="s">
        <v>31</v>
      </c>
      <c r="AD430" s="5">
        <f t="shared" si="82"/>
        <v>0</v>
      </c>
      <c r="AE430" t="s">
        <v>32</v>
      </c>
      <c r="AF430" s="5">
        <f t="shared" si="83"/>
        <v>0</v>
      </c>
      <c r="AG430" s="1">
        <v>3</v>
      </c>
      <c r="AH430" s="6">
        <f>ABS(8-Table1[[#This Row],[Die 1. Frauen des FCSP landet in der Regionalliga Nord (12er Liga) auf Rang...?]])</f>
        <v>5</v>
      </c>
      <c r="AI430" s="6">
        <f>0-Table1[[#This Row],[Spalte16]]</f>
        <v>-5</v>
      </c>
      <c r="AJ430" s="1">
        <v>14</v>
      </c>
      <c r="AK430" s="6">
        <f>ABS(16-Table1[[#This Row],[Die U23 des FCSP landet in der Regionalliga Nord (18er Liga) auf Rang....?]])</f>
        <v>2</v>
      </c>
      <c r="AL430" s="6">
        <f>0-Table1[[#This Row],[Spalte17]]</f>
        <v>-2</v>
      </c>
      <c r="AM43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30"/>
    </row>
    <row r="431" spans="1:42" x14ac:dyDescent="0.25">
      <c r="A431">
        <v>429</v>
      </c>
      <c r="B431" t="s">
        <v>670</v>
      </c>
      <c r="C431" s="1">
        <v>13</v>
      </c>
      <c r="D431" s="6">
        <f>-18+Table1[[#This Row],[Auf welchem Platz landet der FC St. Pauli in der 1. Bundesliga 2025/26?]]</f>
        <v>-5</v>
      </c>
      <c r="E431" t="s">
        <v>14</v>
      </c>
      <c r="F431" s="5">
        <v>5</v>
      </c>
      <c r="G431" t="s">
        <v>14</v>
      </c>
      <c r="H431" t="s">
        <v>54</v>
      </c>
      <c r="I431" t="s">
        <v>17</v>
      </c>
      <c r="J431" t="s">
        <v>25</v>
      </c>
      <c r="K431">
        <f t="shared" si="72"/>
        <v>1</v>
      </c>
      <c r="L431">
        <f t="shared" si="73"/>
        <v>1</v>
      </c>
      <c r="M431">
        <f t="shared" si="74"/>
        <v>1</v>
      </c>
      <c r="N431">
        <f t="shared" si="75"/>
        <v>0</v>
      </c>
      <c r="O431" s="5">
        <f>SUM(Table1[[#This Row],[Spalte5]:[Spalte6]])*5</f>
        <v>15</v>
      </c>
      <c r="P431" t="s">
        <v>78</v>
      </c>
      <c r="Q431" t="s">
        <v>34</v>
      </c>
      <c r="R431" t="s">
        <v>24</v>
      </c>
      <c r="S431">
        <f t="shared" si="76"/>
        <v>0</v>
      </c>
      <c r="T431">
        <f t="shared" si="77"/>
        <v>1</v>
      </c>
      <c r="U431">
        <f t="shared" si="78"/>
        <v>0</v>
      </c>
      <c r="V431" s="5">
        <f>SUM(Table1[[#This Row],[Spalte94]:[Spalte92]])*5</f>
        <v>5</v>
      </c>
      <c r="W431" t="s">
        <v>50</v>
      </c>
      <c r="X431" s="5">
        <f t="shared" si="79"/>
        <v>0</v>
      </c>
      <c r="Y431" t="s">
        <v>18</v>
      </c>
      <c r="Z431" s="5">
        <f t="shared" si="80"/>
        <v>0</v>
      </c>
      <c r="AA431" t="s">
        <v>19</v>
      </c>
      <c r="AB431" s="5">
        <f t="shared" si="81"/>
        <v>0</v>
      </c>
      <c r="AC431" t="s">
        <v>20</v>
      </c>
      <c r="AD431" s="5">
        <f t="shared" si="82"/>
        <v>0</v>
      </c>
      <c r="AE431" t="s">
        <v>28</v>
      </c>
      <c r="AF431" s="5">
        <f t="shared" si="83"/>
        <v>0</v>
      </c>
      <c r="AG431" s="1">
        <v>5</v>
      </c>
      <c r="AH431" s="6">
        <f>ABS(8-Table1[[#This Row],[Die 1. Frauen des FCSP landet in der Regionalliga Nord (12er Liga) auf Rang...?]])</f>
        <v>3</v>
      </c>
      <c r="AI431" s="6">
        <f>0-Table1[[#This Row],[Spalte16]]</f>
        <v>-3</v>
      </c>
      <c r="AJ431" s="1">
        <v>13</v>
      </c>
      <c r="AK431" s="6">
        <f>ABS(16-Table1[[#This Row],[Die U23 des FCSP landet in der Regionalliga Nord (18er Liga) auf Rang....?]])</f>
        <v>3</v>
      </c>
      <c r="AL431" s="6">
        <f>0-Table1[[#This Row],[Spalte17]]</f>
        <v>-3</v>
      </c>
      <c r="AM43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31"/>
    </row>
    <row r="432" spans="1:42" x14ac:dyDescent="0.25">
      <c r="A432">
        <v>430</v>
      </c>
      <c r="B432" t="s">
        <v>628</v>
      </c>
      <c r="C432" s="1">
        <v>13</v>
      </c>
      <c r="D432" s="6">
        <f>-18+Table1[[#This Row],[Auf welchem Platz landet der FC St. Pauli in der 1. Bundesliga 2025/26?]]</f>
        <v>-5</v>
      </c>
      <c r="E432" t="s">
        <v>98</v>
      </c>
      <c r="F432" s="5"/>
      <c r="G432" t="s">
        <v>14</v>
      </c>
      <c r="H432" t="s">
        <v>17</v>
      </c>
      <c r="I432" t="s">
        <v>16</v>
      </c>
      <c r="J432" t="s">
        <v>56</v>
      </c>
      <c r="K432">
        <f t="shared" si="72"/>
        <v>1</v>
      </c>
      <c r="L432">
        <f t="shared" si="73"/>
        <v>0</v>
      </c>
      <c r="M432">
        <f t="shared" si="74"/>
        <v>1</v>
      </c>
      <c r="N432">
        <f t="shared" si="75"/>
        <v>1</v>
      </c>
      <c r="O432" s="5">
        <f>SUM(Table1[[#This Row],[Spalte5]:[Spalte6]])*5</f>
        <v>15</v>
      </c>
      <c r="P432" t="s">
        <v>34</v>
      </c>
      <c r="Q432" t="s">
        <v>78</v>
      </c>
      <c r="R432" t="s">
        <v>15</v>
      </c>
      <c r="S432">
        <f t="shared" si="76"/>
        <v>0</v>
      </c>
      <c r="T432">
        <f t="shared" si="77"/>
        <v>1</v>
      </c>
      <c r="U432">
        <f t="shared" si="78"/>
        <v>0</v>
      </c>
      <c r="V432" s="5">
        <f>SUM(Table1[[#This Row],[Spalte94]:[Spalte92]])*5</f>
        <v>5</v>
      </c>
      <c r="W432" t="s">
        <v>34</v>
      </c>
      <c r="X432" s="5">
        <f t="shared" si="79"/>
        <v>0</v>
      </c>
      <c r="Y432" t="s">
        <v>18</v>
      </c>
      <c r="Z432" s="5">
        <f t="shared" si="80"/>
        <v>0</v>
      </c>
      <c r="AA432" t="s">
        <v>19</v>
      </c>
      <c r="AB432" s="5">
        <f t="shared" si="81"/>
        <v>0</v>
      </c>
      <c r="AC432" t="s">
        <v>20</v>
      </c>
      <c r="AD432" s="5">
        <f t="shared" si="82"/>
        <v>0</v>
      </c>
      <c r="AE432" t="s">
        <v>32</v>
      </c>
      <c r="AF432" s="5">
        <f t="shared" si="83"/>
        <v>0</v>
      </c>
      <c r="AG432" s="1">
        <v>2</v>
      </c>
      <c r="AH432" s="6">
        <f>ABS(8-Table1[[#This Row],[Die 1. Frauen des FCSP landet in der Regionalliga Nord (12er Liga) auf Rang...?]])</f>
        <v>6</v>
      </c>
      <c r="AI432" s="6">
        <f>0-Table1[[#This Row],[Spalte16]]</f>
        <v>-6</v>
      </c>
      <c r="AJ432" s="1">
        <v>16</v>
      </c>
      <c r="AK432" s="6">
        <f>ABS(16-Table1[[#This Row],[Die U23 des FCSP landet in der Regionalliga Nord (18er Liga) auf Rang....?]])</f>
        <v>0</v>
      </c>
      <c r="AL432" s="6">
        <v>5</v>
      </c>
      <c r="AM43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32"/>
    </row>
    <row r="433" spans="1:42" x14ac:dyDescent="0.25">
      <c r="A433">
        <v>431</v>
      </c>
      <c r="B433" t="s">
        <v>361</v>
      </c>
      <c r="C433" s="1">
        <v>13</v>
      </c>
      <c r="D433" s="6">
        <f>-18+Table1[[#This Row],[Auf welchem Platz landet der FC St. Pauli in der 1. Bundesliga 2025/26?]]</f>
        <v>-5</v>
      </c>
      <c r="E433" t="s">
        <v>14</v>
      </c>
      <c r="F433" s="5">
        <v>5</v>
      </c>
      <c r="G433" t="s">
        <v>14</v>
      </c>
      <c r="H433" t="s">
        <v>25</v>
      </c>
      <c r="I433" t="s">
        <v>56</v>
      </c>
      <c r="J433" t="s">
        <v>43</v>
      </c>
      <c r="K433">
        <f t="shared" si="72"/>
        <v>1</v>
      </c>
      <c r="L433">
        <f t="shared" si="73"/>
        <v>1</v>
      </c>
      <c r="M433">
        <f t="shared" si="74"/>
        <v>0</v>
      </c>
      <c r="N433">
        <f t="shared" si="75"/>
        <v>0</v>
      </c>
      <c r="O433" s="5">
        <f>SUM(Table1[[#This Row],[Spalte5]:[Spalte6]])*5</f>
        <v>10</v>
      </c>
      <c r="P433" t="s">
        <v>34</v>
      </c>
      <c r="Q433" t="s">
        <v>78</v>
      </c>
      <c r="R433" t="s">
        <v>15</v>
      </c>
      <c r="S433">
        <f t="shared" si="76"/>
        <v>0</v>
      </c>
      <c r="T433">
        <f t="shared" si="77"/>
        <v>1</v>
      </c>
      <c r="U433">
        <f t="shared" si="78"/>
        <v>0</v>
      </c>
      <c r="V433" s="5">
        <f>SUM(Table1[[#This Row],[Spalte94]:[Spalte92]])*5</f>
        <v>5</v>
      </c>
      <c r="W433" t="s">
        <v>50</v>
      </c>
      <c r="X433" s="5">
        <f t="shared" si="79"/>
        <v>0</v>
      </c>
      <c r="Y433" t="s">
        <v>52</v>
      </c>
      <c r="Z433" s="5">
        <f t="shared" si="80"/>
        <v>0</v>
      </c>
      <c r="AA433" t="s">
        <v>19</v>
      </c>
      <c r="AB433" s="5">
        <f t="shared" si="81"/>
        <v>0</v>
      </c>
      <c r="AC433" t="s">
        <v>27</v>
      </c>
      <c r="AD433" s="5">
        <f t="shared" si="82"/>
        <v>5</v>
      </c>
      <c r="AE433" t="s">
        <v>37</v>
      </c>
      <c r="AF433" s="5">
        <f t="shared" si="83"/>
        <v>0</v>
      </c>
      <c r="AG433" s="1">
        <v>4</v>
      </c>
      <c r="AH433" s="6">
        <f>ABS(8-Table1[[#This Row],[Die 1. Frauen des FCSP landet in der Regionalliga Nord (12er Liga) auf Rang...?]])</f>
        <v>4</v>
      </c>
      <c r="AI433" s="6">
        <f>0-Table1[[#This Row],[Spalte16]]</f>
        <v>-4</v>
      </c>
      <c r="AJ433" s="1">
        <v>14</v>
      </c>
      <c r="AK433" s="6">
        <f>ABS(16-Table1[[#This Row],[Die U23 des FCSP landet in der Regionalliga Nord (18er Liga) auf Rang....?]])</f>
        <v>2</v>
      </c>
      <c r="AL433" s="6">
        <f>0-Table1[[#This Row],[Spalte17]]</f>
        <v>-2</v>
      </c>
      <c r="AM43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33"/>
    </row>
    <row r="434" spans="1:42" x14ac:dyDescent="0.25">
      <c r="A434">
        <v>432</v>
      </c>
      <c r="B434" t="s">
        <v>832</v>
      </c>
      <c r="C434" s="1">
        <v>13</v>
      </c>
      <c r="D434" s="6">
        <f>-18+Table1[[#This Row],[Auf welchem Platz landet der FC St. Pauli in der 1. Bundesliga 2025/26?]]</f>
        <v>-5</v>
      </c>
      <c r="E434" t="s">
        <v>14</v>
      </c>
      <c r="F434" s="5">
        <v>5</v>
      </c>
      <c r="G434" t="s">
        <v>14</v>
      </c>
      <c r="H434" t="s">
        <v>56</v>
      </c>
      <c r="I434" t="s">
        <v>54</v>
      </c>
      <c r="J434" t="s">
        <v>16</v>
      </c>
      <c r="K434">
        <f t="shared" si="72"/>
        <v>1</v>
      </c>
      <c r="L434">
        <f t="shared" si="73"/>
        <v>0</v>
      </c>
      <c r="M434">
        <f t="shared" si="74"/>
        <v>0</v>
      </c>
      <c r="N434">
        <f t="shared" si="75"/>
        <v>1</v>
      </c>
      <c r="O434" s="5">
        <f>SUM(Table1[[#This Row],[Spalte5]:[Spalte6]])*5</f>
        <v>10</v>
      </c>
      <c r="P434" t="s">
        <v>78</v>
      </c>
      <c r="Q434" t="s">
        <v>23</v>
      </c>
      <c r="R434" t="s">
        <v>34</v>
      </c>
      <c r="S434">
        <f t="shared" si="76"/>
        <v>0</v>
      </c>
      <c r="T434">
        <f t="shared" si="77"/>
        <v>1</v>
      </c>
      <c r="U434">
        <f t="shared" si="78"/>
        <v>0</v>
      </c>
      <c r="V434" s="5">
        <f>SUM(Table1[[#This Row],[Spalte94]:[Spalte92]])*5</f>
        <v>5</v>
      </c>
      <c r="W434" t="s">
        <v>50</v>
      </c>
      <c r="X434" s="5">
        <f t="shared" si="79"/>
        <v>0</v>
      </c>
      <c r="Y434" t="s">
        <v>18</v>
      </c>
      <c r="Z434" s="5">
        <f t="shared" si="80"/>
        <v>0</v>
      </c>
      <c r="AA434" t="s">
        <v>19</v>
      </c>
      <c r="AB434" s="5">
        <f t="shared" si="81"/>
        <v>0</v>
      </c>
      <c r="AC434" t="s">
        <v>27</v>
      </c>
      <c r="AD434" s="5">
        <f t="shared" si="82"/>
        <v>5</v>
      </c>
      <c r="AE434" t="s">
        <v>37</v>
      </c>
      <c r="AF434" s="5">
        <f t="shared" si="83"/>
        <v>0</v>
      </c>
      <c r="AG434" s="1">
        <v>4</v>
      </c>
      <c r="AH434" s="6">
        <f>ABS(8-Table1[[#This Row],[Die 1. Frauen des FCSP landet in der Regionalliga Nord (12er Liga) auf Rang...?]])</f>
        <v>4</v>
      </c>
      <c r="AI434" s="6">
        <f>0-Table1[[#This Row],[Spalte16]]</f>
        <v>-4</v>
      </c>
      <c r="AJ434" s="1">
        <v>14</v>
      </c>
      <c r="AK434" s="6">
        <f>ABS(16-Table1[[#This Row],[Die U23 des FCSP landet in der Regionalliga Nord (18er Liga) auf Rang....?]])</f>
        <v>2</v>
      </c>
      <c r="AL434" s="6">
        <f>0-Table1[[#This Row],[Spalte17]]</f>
        <v>-2</v>
      </c>
      <c r="AM43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34"/>
    </row>
    <row r="435" spans="1:42" x14ac:dyDescent="0.25">
      <c r="A435">
        <v>433</v>
      </c>
      <c r="B435" t="s">
        <v>357</v>
      </c>
      <c r="C435" s="1">
        <v>16</v>
      </c>
      <c r="D435" s="6">
        <f>-18+Table1[[#This Row],[Auf welchem Platz landet der FC St. Pauli in der 1. Bundesliga 2025/26?]]</f>
        <v>-2</v>
      </c>
      <c r="E435" t="s">
        <v>14</v>
      </c>
      <c r="F435" s="5">
        <v>5</v>
      </c>
      <c r="G435" t="s">
        <v>14</v>
      </c>
      <c r="H435" t="s">
        <v>54</v>
      </c>
      <c r="I435" t="s">
        <v>25</v>
      </c>
      <c r="J435" t="s">
        <v>17</v>
      </c>
      <c r="K435">
        <f t="shared" si="72"/>
        <v>1</v>
      </c>
      <c r="L435">
        <f t="shared" si="73"/>
        <v>1</v>
      </c>
      <c r="M435">
        <f t="shared" si="74"/>
        <v>1</v>
      </c>
      <c r="N435">
        <f t="shared" si="75"/>
        <v>0</v>
      </c>
      <c r="O435" s="5">
        <f>SUM(Table1[[#This Row],[Spalte5]:[Spalte6]])*5</f>
        <v>15</v>
      </c>
      <c r="P435" t="s">
        <v>238</v>
      </c>
      <c r="Q435" t="s">
        <v>34</v>
      </c>
      <c r="R435" t="s">
        <v>78</v>
      </c>
      <c r="S435">
        <f t="shared" si="76"/>
        <v>0</v>
      </c>
      <c r="T435">
        <f t="shared" si="77"/>
        <v>1</v>
      </c>
      <c r="U435">
        <f t="shared" si="78"/>
        <v>1</v>
      </c>
      <c r="V435" s="5">
        <f>SUM(Table1[[#This Row],[Spalte94]:[Spalte92]])*5</f>
        <v>10</v>
      </c>
      <c r="W435" t="s">
        <v>34</v>
      </c>
      <c r="X435" s="5">
        <f t="shared" si="79"/>
        <v>0</v>
      </c>
      <c r="Y435" t="s">
        <v>48</v>
      </c>
      <c r="Z435" s="5">
        <f t="shared" si="80"/>
        <v>0</v>
      </c>
      <c r="AA435" t="s">
        <v>19</v>
      </c>
      <c r="AB435" s="5">
        <f t="shared" si="81"/>
        <v>0</v>
      </c>
      <c r="AC435" t="s">
        <v>20</v>
      </c>
      <c r="AD435" s="5">
        <f t="shared" si="82"/>
        <v>0</v>
      </c>
      <c r="AE435" t="s">
        <v>37</v>
      </c>
      <c r="AF435" s="5">
        <f t="shared" si="83"/>
        <v>0</v>
      </c>
      <c r="AG435" s="1">
        <v>2</v>
      </c>
      <c r="AH435" s="6">
        <f>ABS(8-Table1[[#This Row],[Die 1. Frauen des FCSP landet in der Regionalliga Nord (12er Liga) auf Rang...?]])</f>
        <v>6</v>
      </c>
      <c r="AI435" s="6">
        <f>0-Table1[[#This Row],[Spalte16]]</f>
        <v>-6</v>
      </c>
      <c r="AJ435" s="1">
        <v>8</v>
      </c>
      <c r="AK435" s="6">
        <f>ABS(16-Table1[[#This Row],[Die U23 des FCSP landet in der Regionalliga Nord (18er Liga) auf Rang....?]])</f>
        <v>8</v>
      </c>
      <c r="AL435" s="6">
        <f>0-Table1[[#This Row],[Spalte17]]</f>
        <v>-8</v>
      </c>
      <c r="AM43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35"/>
    </row>
    <row r="436" spans="1:42" x14ac:dyDescent="0.25">
      <c r="A436">
        <v>434</v>
      </c>
      <c r="B436" t="s">
        <v>696</v>
      </c>
      <c r="C436" s="1">
        <v>14</v>
      </c>
      <c r="D436" s="6">
        <f>-18+Table1[[#This Row],[Auf welchem Platz landet der FC St. Pauli in der 1. Bundesliga 2025/26?]]</f>
        <v>-4</v>
      </c>
      <c r="E436" t="s">
        <v>14</v>
      </c>
      <c r="F436" s="5">
        <v>5</v>
      </c>
      <c r="G436" t="s">
        <v>25</v>
      </c>
      <c r="H436" t="s">
        <v>14</v>
      </c>
      <c r="I436" t="s">
        <v>56</v>
      </c>
      <c r="J436" t="s">
        <v>16</v>
      </c>
      <c r="K436">
        <f t="shared" si="72"/>
        <v>1</v>
      </c>
      <c r="L436">
        <f t="shared" si="73"/>
        <v>1</v>
      </c>
      <c r="M436">
        <f t="shared" si="74"/>
        <v>0</v>
      </c>
      <c r="N436">
        <f t="shared" si="75"/>
        <v>1</v>
      </c>
      <c r="O436" s="5">
        <f>SUM(Table1[[#This Row],[Spalte5]:[Spalte6]])*5</f>
        <v>15</v>
      </c>
      <c r="P436" t="s">
        <v>78</v>
      </c>
      <c r="Q436" t="s">
        <v>15</v>
      </c>
      <c r="R436" t="s">
        <v>34</v>
      </c>
      <c r="S436">
        <f t="shared" si="76"/>
        <v>0</v>
      </c>
      <c r="T436">
        <f t="shared" si="77"/>
        <v>1</v>
      </c>
      <c r="U436">
        <f t="shared" si="78"/>
        <v>0</v>
      </c>
      <c r="V436" s="5">
        <f>SUM(Table1[[#This Row],[Spalte94]:[Spalte92]])*5</f>
        <v>5</v>
      </c>
      <c r="W436" t="s">
        <v>34</v>
      </c>
      <c r="X436" s="5">
        <f t="shared" si="79"/>
        <v>0</v>
      </c>
      <c r="Y436" t="s">
        <v>18</v>
      </c>
      <c r="Z436" s="5">
        <f t="shared" si="80"/>
        <v>0</v>
      </c>
      <c r="AA436" t="s">
        <v>19</v>
      </c>
      <c r="AB436" s="5">
        <f t="shared" si="81"/>
        <v>0</v>
      </c>
      <c r="AC436" t="s">
        <v>20</v>
      </c>
      <c r="AD436" s="5">
        <f t="shared" si="82"/>
        <v>0</v>
      </c>
      <c r="AE436" t="s">
        <v>32</v>
      </c>
      <c r="AF436" s="5">
        <f t="shared" si="83"/>
        <v>0</v>
      </c>
      <c r="AG436" s="1">
        <v>3</v>
      </c>
      <c r="AH436" s="6">
        <f>ABS(8-Table1[[#This Row],[Die 1. Frauen des FCSP landet in der Regionalliga Nord (12er Liga) auf Rang...?]])</f>
        <v>5</v>
      </c>
      <c r="AI436" s="6">
        <f>0-Table1[[#This Row],[Spalte16]]</f>
        <v>-5</v>
      </c>
      <c r="AJ436" s="1">
        <v>14</v>
      </c>
      <c r="AK436" s="6">
        <f>ABS(16-Table1[[#This Row],[Die U23 des FCSP landet in der Regionalliga Nord (18er Liga) auf Rang....?]])</f>
        <v>2</v>
      </c>
      <c r="AL436" s="6">
        <f>0-Table1[[#This Row],[Spalte17]]</f>
        <v>-2</v>
      </c>
      <c r="AM43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36"/>
    </row>
    <row r="437" spans="1:42" x14ac:dyDescent="0.25">
      <c r="A437">
        <v>435</v>
      </c>
      <c r="B437" t="s">
        <v>711</v>
      </c>
      <c r="C437" s="1">
        <v>14</v>
      </c>
      <c r="D437" s="6">
        <f>-18+Table1[[#This Row],[Auf welchem Platz landet der FC St. Pauli in der 1. Bundesliga 2025/26?]]</f>
        <v>-4</v>
      </c>
      <c r="E437" t="s">
        <v>14</v>
      </c>
      <c r="F437" s="5">
        <v>5</v>
      </c>
      <c r="G437" t="s">
        <v>14</v>
      </c>
      <c r="H437" t="s">
        <v>56</v>
      </c>
      <c r="I437" t="s">
        <v>25</v>
      </c>
      <c r="J437" t="s">
        <v>16</v>
      </c>
      <c r="K437">
        <f t="shared" si="72"/>
        <v>1</v>
      </c>
      <c r="L437">
        <f t="shared" si="73"/>
        <v>1</v>
      </c>
      <c r="M437">
        <f t="shared" si="74"/>
        <v>0</v>
      </c>
      <c r="N437">
        <f t="shared" si="75"/>
        <v>1</v>
      </c>
      <c r="O437" s="5">
        <f>SUM(Table1[[#This Row],[Spalte5]:[Spalte6]])*5</f>
        <v>15</v>
      </c>
      <c r="P437" t="s">
        <v>34</v>
      </c>
      <c r="Q437" t="s">
        <v>78</v>
      </c>
      <c r="R437" t="s">
        <v>133</v>
      </c>
      <c r="S437">
        <f t="shared" si="76"/>
        <v>0</v>
      </c>
      <c r="T437">
        <f t="shared" si="77"/>
        <v>1</v>
      </c>
      <c r="U437">
        <f t="shared" si="78"/>
        <v>0</v>
      </c>
      <c r="V437" s="5">
        <f>SUM(Table1[[#This Row],[Spalte94]:[Spalte92]])*5</f>
        <v>5</v>
      </c>
      <c r="W437" t="s">
        <v>133</v>
      </c>
      <c r="X437" s="5">
        <f t="shared" si="79"/>
        <v>0</v>
      </c>
      <c r="Y437" t="s">
        <v>46</v>
      </c>
      <c r="Z437" s="5">
        <f t="shared" si="80"/>
        <v>0</v>
      </c>
      <c r="AA437" t="s">
        <v>19</v>
      </c>
      <c r="AB437" s="5">
        <f t="shared" si="81"/>
        <v>0</v>
      </c>
      <c r="AC437" t="s">
        <v>20</v>
      </c>
      <c r="AD437" s="5">
        <f t="shared" si="82"/>
        <v>0</v>
      </c>
      <c r="AE437" t="s">
        <v>28</v>
      </c>
      <c r="AF437" s="5">
        <f t="shared" si="83"/>
        <v>0</v>
      </c>
      <c r="AG437" s="1">
        <v>3</v>
      </c>
      <c r="AH437" s="6">
        <f>ABS(8-Table1[[#This Row],[Die 1. Frauen des FCSP landet in der Regionalliga Nord (12er Liga) auf Rang...?]])</f>
        <v>5</v>
      </c>
      <c r="AI437" s="6">
        <f>0-Table1[[#This Row],[Spalte16]]</f>
        <v>-5</v>
      </c>
      <c r="AJ437" s="1">
        <v>14</v>
      </c>
      <c r="AK437" s="6">
        <f>ABS(16-Table1[[#This Row],[Die U23 des FCSP landet in der Regionalliga Nord (18er Liga) auf Rang....?]])</f>
        <v>2</v>
      </c>
      <c r="AL437" s="6">
        <f>0-Table1[[#This Row],[Spalte17]]</f>
        <v>-2</v>
      </c>
      <c r="AM43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37"/>
    </row>
    <row r="438" spans="1:42" x14ac:dyDescent="0.25">
      <c r="A438">
        <v>436</v>
      </c>
      <c r="B438" t="s">
        <v>920</v>
      </c>
      <c r="C438" s="1">
        <v>14</v>
      </c>
      <c r="D438" s="6">
        <f>-18+Table1[[#This Row],[Auf welchem Platz landet der FC St. Pauli in der 1. Bundesliga 2025/26?]]</f>
        <v>-4</v>
      </c>
      <c r="E438" t="s">
        <v>14</v>
      </c>
      <c r="F438" s="5">
        <v>5</v>
      </c>
      <c r="G438" t="s">
        <v>14</v>
      </c>
      <c r="H438" t="s">
        <v>54</v>
      </c>
      <c r="I438" t="s">
        <v>17</v>
      </c>
      <c r="J438" t="s">
        <v>56</v>
      </c>
      <c r="K438">
        <f t="shared" si="72"/>
        <v>1</v>
      </c>
      <c r="L438">
        <f t="shared" si="73"/>
        <v>0</v>
      </c>
      <c r="M438">
        <f t="shared" si="74"/>
        <v>1</v>
      </c>
      <c r="N438">
        <f t="shared" si="75"/>
        <v>0</v>
      </c>
      <c r="O438" s="5">
        <f>SUM(Table1[[#This Row],[Spalte5]:[Spalte6]])*5</f>
        <v>10</v>
      </c>
      <c r="P438" t="s">
        <v>34</v>
      </c>
      <c r="Q438" t="s">
        <v>78</v>
      </c>
      <c r="R438" t="s">
        <v>15</v>
      </c>
      <c r="S438">
        <f t="shared" si="76"/>
        <v>0</v>
      </c>
      <c r="T438">
        <f t="shared" si="77"/>
        <v>1</v>
      </c>
      <c r="U438">
        <f t="shared" si="78"/>
        <v>0</v>
      </c>
      <c r="V438" s="5">
        <f>SUM(Table1[[#This Row],[Spalte94]:[Spalte92]])*5</f>
        <v>5</v>
      </c>
      <c r="W438" t="s">
        <v>41</v>
      </c>
      <c r="X438" s="5">
        <f t="shared" si="79"/>
        <v>0</v>
      </c>
      <c r="Y438" t="s">
        <v>18</v>
      </c>
      <c r="Z438" s="5">
        <f t="shared" si="80"/>
        <v>0</v>
      </c>
      <c r="AA438" t="s">
        <v>35</v>
      </c>
      <c r="AB438" s="5">
        <f t="shared" si="81"/>
        <v>0</v>
      </c>
      <c r="AC438" t="s">
        <v>27</v>
      </c>
      <c r="AD438" s="5">
        <f t="shared" si="82"/>
        <v>5</v>
      </c>
      <c r="AE438" t="s">
        <v>28</v>
      </c>
      <c r="AF438" s="5">
        <f t="shared" si="83"/>
        <v>0</v>
      </c>
      <c r="AG438" s="1">
        <v>5</v>
      </c>
      <c r="AH438" s="6">
        <f>ABS(8-Table1[[#This Row],[Die 1. Frauen des FCSP landet in der Regionalliga Nord (12er Liga) auf Rang...?]])</f>
        <v>3</v>
      </c>
      <c r="AI438" s="6">
        <f>0-Table1[[#This Row],[Spalte16]]</f>
        <v>-3</v>
      </c>
      <c r="AJ438" s="1">
        <v>12</v>
      </c>
      <c r="AK438" s="6">
        <f>ABS(16-Table1[[#This Row],[Die U23 des FCSP landet in der Regionalliga Nord (18er Liga) auf Rang....?]])</f>
        <v>4</v>
      </c>
      <c r="AL438" s="6">
        <f>0-Table1[[#This Row],[Spalte17]]</f>
        <v>-4</v>
      </c>
      <c r="AM43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38"/>
    </row>
    <row r="439" spans="1:42" x14ac:dyDescent="0.25">
      <c r="A439">
        <v>437</v>
      </c>
      <c r="B439" t="s">
        <v>508</v>
      </c>
      <c r="C439" s="1">
        <v>13</v>
      </c>
      <c r="D439" s="6">
        <f>-18+Table1[[#This Row],[Auf welchem Platz landet der FC St. Pauli in der 1. Bundesliga 2025/26?]]</f>
        <v>-5</v>
      </c>
      <c r="E439" t="s">
        <v>14</v>
      </c>
      <c r="F439" s="5">
        <v>5</v>
      </c>
      <c r="G439" t="s">
        <v>14</v>
      </c>
      <c r="H439" t="s">
        <v>25</v>
      </c>
      <c r="I439" t="s">
        <v>56</v>
      </c>
      <c r="J439" t="s">
        <v>16</v>
      </c>
      <c r="K439">
        <f t="shared" si="72"/>
        <v>1</v>
      </c>
      <c r="L439">
        <f t="shared" si="73"/>
        <v>1</v>
      </c>
      <c r="M439">
        <f t="shared" si="74"/>
        <v>0</v>
      </c>
      <c r="N439">
        <f t="shared" si="75"/>
        <v>1</v>
      </c>
      <c r="O439" s="5">
        <f>SUM(Table1[[#This Row],[Spalte5]:[Spalte6]])*5</f>
        <v>15</v>
      </c>
      <c r="P439" t="s">
        <v>34</v>
      </c>
      <c r="Q439" t="s">
        <v>78</v>
      </c>
      <c r="R439" t="s">
        <v>24</v>
      </c>
      <c r="S439">
        <f t="shared" si="76"/>
        <v>0</v>
      </c>
      <c r="T439">
        <f t="shared" si="77"/>
        <v>1</v>
      </c>
      <c r="U439">
        <f t="shared" si="78"/>
        <v>0</v>
      </c>
      <c r="V439" s="5">
        <f>SUM(Table1[[#This Row],[Spalte94]:[Spalte92]])*5</f>
        <v>5</v>
      </c>
      <c r="W439" t="s">
        <v>23</v>
      </c>
      <c r="X439" s="5">
        <f t="shared" si="79"/>
        <v>0</v>
      </c>
      <c r="Y439" t="s">
        <v>18</v>
      </c>
      <c r="Z439" s="5">
        <f t="shared" si="80"/>
        <v>0</v>
      </c>
      <c r="AA439" t="s">
        <v>19</v>
      </c>
      <c r="AB439" s="5">
        <f t="shared" si="81"/>
        <v>0</v>
      </c>
      <c r="AC439" t="s">
        <v>20</v>
      </c>
      <c r="AD439" s="5">
        <f t="shared" si="82"/>
        <v>0</v>
      </c>
      <c r="AE439" t="s">
        <v>28</v>
      </c>
      <c r="AF439" s="5">
        <f t="shared" si="83"/>
        <v>0</v>
      </c>
      <c r="AG439" s="1">
        <v>4</v>
      </c>
      <c r="AH439" s="6">
        <f>ABS(8-Table1[[#This Row],[Die 1. Frauen des FCSP landet in der Regionalliga Nord (12er Liga) auf Rang...?]])</f>
        <v>4</v>
      </c>
      <c r="AI439" s="6">
        <f>0-Table1[[#This Row],[Spalte16]]</f>
        <v>-4</v>
      </c>
      <c r="AJ439" s="1">
        <v>14</v>
      </c>
      <c r="AK439" s="6">
        <f>ABS(16-Table1[[#This Row],[Die U23 des FCSP landet in der Regionalliga Nord (18er Liga) auf Rang....?]])</f>
        <v>2</v>
      </c>
      <c r="AL439" s="6">
        <f>0-Table1[[#This Row],[Spalte17]]</f>
        <v>-2</v>
      </c>
      <c r="AM43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39"/>
    </row>
    <row r="440" spans="1:42" x14ac:dyDescent="0.25">
      <c r="A440">
        <v>438</v>
      </c>
      <c r="B440" t="s">
        <v>144</v>
      </c>
      <c r="C440" s="1">
        <v>12</v>
      </c>
      <c r="D440" s="6">
        <f>-18+Table1[[#This Row],[Auf welchem Platz landet der FC St. Pauli in der 1. Bundesliga 2025/26?]]</f>
        <v>-6</v>
      </c>
      <c r="E440" t="s">
        <v>14</v>
      </c>
      <c r="F440" s="5">
        <v>5</v>
      </c>
      <c r="G440" t="s">
        <v>14</v>
      </c>
      <c r="H440" t="s">
        <v>56</v>
      </c>
      <c r="I440" t="s">
        <v>25</v>
      </c>
      <c r="J440" t="s">
        <v>16</v>
      </c>
      <c r="K440">
        <f t="shared" si="72"/>
        <v>1</v>
      </c>
      <c r="L440">
        <f t="shared" si="73"/>
        <v>1</v>
      </c>
      <c r="M440">
        <f t="shared" si="74"/>
        <v>0</v>
      </c>
      <c r="N440">
        <f t="shared" si="75"/>
        <v>1</v>
      </c>
      <c r="O440" s="5">
        <f>SUM(Table1[[#This Row],[Spalte5]:[Spalte6]])*5</f>
        <v>15</v>
      </c>
      <c r="P440" t="s">
        <v>23</v>
      </c>
      <c r="Q440" t="s">
        <v>78</v>
      </c>
      <c r="R440" t="s">
        <v>34</v>
      </c>
      <c r="S440">
        <f t="shared" si="76"/>
        <v>0</v>
      </c>
      <c r="T440">
        <f t="shared" si="77"/>
        <v>1</v>
      </c>
      <c r="U440">
        <f t="shared" si="78"/>
        <v>0</v>
      </c>
      <c r="V440" s="5">
        <f>SUM(Table1[[#This Row],[Spalte94]:[Spalte92]])*5</f>
        <v>5</v>
      </c>
      <c r="W440" t="s">
        <v>23</v>
      </c>
      <c r="X440" s="5">
        <f t="shared" si="79"/>
        <v>0</v>
      </c>
      <c r="Y440" t="s">
        <v>18</v>
      </c>
      <c r="Z440" s="5">
        <f t="shared" si="80"/>
        <v>0</v>
      </c>
      <c r="AA440" t="s">
        <v>19</v>
      </c>
      <c r="AB440" s="5">
        <f t="shared" si="81"/>
        <v>0</v>
      </c>
      <c r="AC440" t="s">
        <v>20</v>
      </c>
      <c r="AD440" s="5">
        <f t="shared" si="82"/>
        <v>0</v>
      </c>
      <c r="AE440" t="s">
        <v>28</v>
      </c>
      <c r="AF440" s="5">
        <f t="shared" si="83"/>
        <v>0</v>
      </c>
      <c r="AG440" s="1">
        <v>6</v>
      </c>
      <c r="AH440" s="6">
        <f>ABS(8-Table1[[#This Row],[Die 1. Frauen des FCSP landet in der Regionalliga Nord (12er Liga) auf Rang...?]])</f>
        <v>2</v>
      </c>
      <c r="AI440" s="6">
        <f>0-Table1[[#This Row],[Spalte16]]</f>
        <v>-2</v>
      </c>
      <c r="AJ440" s="1">
        <v>13</v>
      </c>
      <c r="AK440" s="6">
        <f>ABS(16-Table1[[#This Row],[Die U23 des FCSP landet in der Regionalliga Nord (18er Liga) auf Rang....?]])</f>
        <v>3</v>
      </c>
      <c r="AL440" s="6">
        <f>0-Table1[[#This Row],[Spalte17]]</f>
        <v>-3</v>
      </c>
      <c r="AM44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40"/>
    </row>
    <row r="441" spans="1:42" x14ac:dyDescent="0.25">
      <c r="A441">
        <v>439</v>
      </c>
      <c r="B441" t="s">
        <v>404</v>
      </c>
      <c r="C441" s="1">
        <v>14</v>
      </c>
      <c r="D441" s="6">
        <f>-18+Table1[[#This Row],[Auf welchem Platz landet der FC St. Pauli in der 1. Bundesliga 2025/26?]]</f>
        <v>-4</v>
      </c>
      <c r="E441" t="s">
        <v>14</v>
      </c>
      <c r="F441" s="5">
        <v>5</v>
      </c>
      <c r="G441" t="s">
        <v>14</v>
      </c>
      <c r="H441" t="s">
        <v>56</v>
      </c>
      <c r="I441" t="s">
        <v>17</v>
      </c>
      <c r="J441" t="s">
        <v>25</v>
      </c>
      <c r="K441">
        <f t="shared" si="72"/>
        <v>1</v>
      </c>
      <c r="L441">
        <f t="shared" si="73"/>
        <v>1</v>
      </c>
      <c r="M441">
        <f t="shared" si="74"/>
        <v>1</v>
      </c>
      <c r="N441">
        <f t="shared" si="75"/>
        <v>0</v>
      </c>
      <c r="O441" s="5">
        <f>SUM(Table1[[#This Row],[Spalte5]:[Spalte6]])*5</f>
        <v>15</v>
      </c>
      <c r="P441" t="s">
        <v>78</v>
      </c>
      <c r="Q441" t="s">
        <v>23</v>
      </c>
      <c r="R441" t="s">
        <v>200</v>
      </c>
      <c r="S441">
        <f t="shared" si="76"/>
        <v>0</v>
      </c>
      <c r="T441">
        <f t="shared" si="77"/>
        <v>1</v>
      </c>
      <c r="U441">
        <f t="shared" si="78"/>
        <v>0</v>
      </c>
      <c r="V441" s="5">
        <f>SUM(Table1[[#This Row],[Spalte94]:[Spalte92]])*5</f>
        <v>5</v>
      </c>
      <c r="W441" t="s">
        <v>34</v>
      </c>
      <c r="X441" s="5">
        <f t="shared" si="79"/>
        <v>0</v>
      </c>
      <c r="Y441" t="s">
        <v>18</v>
      </c>
      <c r="Z441" s="5">
        <f t="shared" si="80"/>
        <v>0</v>
      </c>
      <c r="AA441" t="s">
        <v>65</v>
      </c>
      <c r="AB441" s="5">
        <f t="shared" si="81"/>
        <v>5</v>
      </c>
      <c r="AC441" t="s">
        <v>20</v>
      </c>
      <c r="AD441" s="5">
        <f t="shared" si="82"/>
        <v>0</v>
      </c>
      <c r="AE441" t="s">
        <v>32</v>
      </c>
      <c r="AF441" s="5">
        <f t="shared" si="83"/>
        <v>0</v>
      </c>
      <c r="AG441" s="1">
        <v>4</v>
      </c>
      <c r="AH441" s="6">
        <f>ABS(8-Table1[[#This Row],[Die 1. Frauen des FCSP landet in der Regionalliga Nord (12er Liga) auf Rang...?]])</f>
        <v>4</v>
      </c>
      <c r="AI441" s="6">
        <f>0-Table1[[#This Row],[Spalte16]]</f>
        <v>-4</v>
      </c>
      <c r="AJ441" s="1">
        <v>13</v>
      </c>
      <c r="AK441" s="6">
        <f>ABS(16-Table1[[#This Row],[Die U23 des FCSP landet in der Regionalliga Nord (18er Liga) auf Rang....?]])</f>
        <v>3</v>
      </c>
      <c r="AL441" s="6">
        <f>0-Table1[[#This Row],[Spalte17]]</f>
        <v>-3</v>
      </c>
      <c r="AM44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41"/>
    </row>
    <row r="442" spans="1:42" x14ac:dyDescent="0.25">
      <c r="A442">
        <v>440</v>
      </c>
      <c r="B442" t="s">
        <v>203</v>
      </c>
      <c r="C442" s="1">
        <v>15</v>
      </c>
      <c r="D442" s="6">
        <f>-18+Table1[[#This Row],[Auf welchem Platz landet der FC St. Pauli in der 1. Bundesliga 2025/26?]]</f>
        <v>-3</v>
      </c>
      <c r="E442" t="s">
        <v>14</v>
      </c>
      <c r="F442" s="5">
        <v>5</v>
      </c>
      <c r="G442" t="s">
        <v>14</v>
      </c>
      <c r="H442" t="s">
        <v>56</v>
      </c>
      <c r="I442" t="s">
        <v>43</v>
      </c>
      <c r="J442" t="s">
        <v>25</v>
      </c>
      <c r="K442">
        <f t="shared" si="72"/>
        <v>1</v>
      </c>
      <c r="L442">
        <f t="shared" si="73"/>
        <v>1</v>
      </c>
      <c r="M442">
        <f t="shared" si="74"/>
        <v>0</v>
      </c>
      <c r="N442">
        <f t="shared" si="75"/>
        <v>0</v>
      </c>
      <c r="O442" s="5">
        <f>SUM(Table1[[#This Row],[Spalte5]:[Spalte6]])*5</f>
        <v>10</v>
      </c>
      <c r="P442" t="s">
        <v>34</v>
      </c>
      <c r="Q442" t="s">
        <v>78</v>
      </c>
      <c r="R442" t="s">
        <v>23</v>
      </c>
      <c r="S442">
        <f t="shared" si="76"/>
        <v>0</v>
      </c>
      <c r="T442">
        <f t="shared" si="77"/>
        <v>1</v>
      </c>
      <c r="U442">
        <f t="shared" si="78"/>
        <v>0</v>
      </c>
      <c r="V442" s="5">
        <f>SUM(Table1[[#This Row],[Spalte94]:[Spalte92]])*5</f>
        <v>5</v>
      </c>
      <c r="W442" t="s">
        <v>23</v>
      </c>
      <c r="X442" s="5">
        <f t="shared" si="79"/>
        <v>0</v>
      </c>
      <c r="Y442" t="s">
        <v>18</v>
      </c>
      <c r="Z442" s="5">
        <f t="shared" si="80"/>
        <v>0</v>
      </c>
      <c r="AA442" t="s">
        <v>35</v>
      </c>
      <c r="AB442" s="5">
        <f t="shared" si="81"/>
        <v>0</v>
      </c>
      <c r="AC442" t="s">
        <v>27</v>
      </c>
      <c r="AD442" s="5">
        <f t="shared" si="82"/>
        <v>5</v>
      </c>
      <c r="AE442" t="s">
        <v>28</v>
      </c>
      <c r="AF442" s="5">
        <f t="shared" si="83"/>
        <v>0</v>
      </c>
      <c r="AG442" s="1">
        <v>4</v>
      </c>
      <c r="AH442" s="6">
        <f>ABS(8-Table1[[#This Row],[Die 1. Frauen des FCSP landet in der Regionalliga Nord (12er Liga) auf Rang...?]])</f>
        <v>4</v>
      </c>
      <c r="AI442" s="6">
        <f>0-Table1[[#This Row],[Spalte16]]</f>
        <v>-4</v>
      </c>
      <c r="AJ442" s="1">
        <v>12</v>
      </c>
      <c r="AK442" s="6">
        <f>ABS(16-Table1[[#This Row],[Die U23 des FCSP landet in der Regionalliga Nord (18er Liga) auf Rang....?]])</f>
        <v>4</v>
      </c>
      <c r="AL442" s="6">
        <f>0-Table1[[#This Row],[Spalte17]]</f>
        <v>-4</v>
      </c>
      <c r="AM44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42"/>
    </row>
    <row r="443" spans="1:42" x14ac:dyDescent="0.25">
      <c r="A443">
        <v>441</v>
      </c>
      <c r="B443" t="s">
        <v>538</v>
      </c>
      <c r="C443" s="1">
        <v>11</v>
      </c>
      <c r="D443" s="6">
        <f>-18+Table1[[#This Row],[Auf welchem Platz landet der FC St. Pauli in der 1. Bundesliga 2025/26?]]</f>
        <v>-7</v>
      </c>
      <c r="E443" t="s">
        <v>56</v>
      </c>
      <c r="F443" s="5"/>
      <c r="G443" t="s">
        <v>14</v>
      </c>
      <c r="H443" t="s">
        <v>56</v>
      </c>
      <c r="I443" t="s">
        <v>25</v>
      </c>
      <c r="J443" t="s">
        <v>16</v>
      </c>
      <c r="K443">
        <f t="shared" si="72"/>
        <v>1</v>
      </c>
      <c r="L443">
        <f t="shared" si="73"/>
        <v>1</v>
      </c>
      <c r="M443">
        <f t="shared" si="74"/>
        <v>0</v>
      </c>
      <c r="N443">
        <f t="shared" si="75"/>
        <v>1</v>
      </c>
      <c r="O443" s="5">
        <f>SUM(Table1[[#This Row],[Spalte5]:[Spalte6]])*5</f>
        <v>15</v>
      </c>
      <c r="P443" t="s">
        <v>15</v>
      </c>
      <c r="Q443" t="s">
        <v>78</v>
      </c>
      <c r="R443" t="s">
        <v>41</v>
      </c>
      <c r="S443">
        <f t="shared" si="76"/>
        <v>0</v>
      </c>
      <c r="T443">
        <f t="shared" si="77"/>
        <v>1</v>
      </c>
      <c r="U443">
        <f t="shared" si="78"/>
        <v>0</v>
      </c>
      <c r="V443" s="5">
        <f>SUM(Table1[[#This Row],[Spalte94]:[Spalte92]])*5</f>
        <v>5</v>
      </c>
      <c r="W443" t="s">
        <v>23</v>
      </c>
      <c r="X443" s="5">
        <f t="shared" si="79"/>
        <v>0</v>
      </c>
      <c r="Y443" t="s">
        <v>18</v>
      </c>
      <c r="Z443" s="5">
        <f t="shared" si="80"/>
        <v>0</v>
      </c>
      <c r="AA443" t="s">
        <v>35</v>
      </c>
      <c r="AB443" s="5">
        <f t="shared" si="81"/>
        <v>0</v>
      </c>
      <c r="AC443" t="s">
        <v>27</v>
      </c>
      <c r="AD443" s="5">
        <f t="shared" si="82"/>
        <v>5</v>
      </c>
      <c r="AE443" t="s">
        <v>28</v>
      </c>
      <c r="AF443" s="5">
        <f t="shared" si="83"/>
        <v>0</v>
      </c>
      <c r="AG443" s="1">
        <v>6</v>
      </c>
      <c r="AH443" s="6">
        <f>ABS(8-Table1[[#This Row],[Die 1. Frauen des FCSP landet in der Regionalliga Nord (12er Liga) auf Rang...?]])</f>
        <v>2</v>
      </c>
      <c r="AI443" s="6">
        <f>0-Table1[[#This Row],[Spalte16]]</f>
        <v>-2</v>
      </c>
      <c r="AJ443" s="1">
        <v>14</v>
      </c>
      <c r="AK443" s="6">
        <f>ABS(16-Table1[[#This Row],[Die U23 des FCSP landet in der Regionalliga Nord (18er Liga) auf Rang....?]])</f>
        <v>2</v>
      </c>
      <c r="AL443" s="6">
        <f>0-Table1[[#This Row],[Spalte17]]</f>
        <v>-2</v>
      </c>
      <c r="AM44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43"/>
    </row>
    <row r="444" spans="1:42" x14ac:dyDescent="0.25">
      <c r="A444">
        <v>442</v>
      </c>
      <c r="B444" t="s">
        <v>236</v>
      </c>
      <c r="C444" s="1">
        <v>14</v>
      </c>
      <c r="D444" s="6">
        <f>-18+Table1[[#This Row],[Auf welchem Platz landet der FC St. Pauli in der 1. Bundesliga 2025/26?]]</f>
        <v>-4</v>
      </c>
      <c r="E444" t="s">
        <v>14</v>
      </c>
      <c r="F444" s="5">
        <v>5</v>
      </c>
      <c r="G444" t="s">
        <v>14</v>
      </c>
      <c r="H444" t="s">
        <v>54</v>
      </c>
      <c r="I444" t="s">
        <v>56</v>
      </c>
      <c r="J444" t="s">
        <v>16</v>
      </c>
      <c r="K444">
        <f t="shared" si="72"/>
        <v>1</v>
      </c>
      <c r="L444">
        <f t="shared" si="73"/>
        <v>0</v>
      </c>
      <c r="M444">
        <f t="shared" si="74"/>
        <v>0</v>
      </c>
      <c r="N444">
        <f t="shared" si="75"/>
        <v>1</v>
      </c>
      <c r="O444" s="5">
        <f>SUM(Table1[[#This Row],[Spalte5]:[Spalte6]])*5</f>
        <v>10</v>
      </c>
      <c r="P444" t="s">
        <v>34</v>
      </c>
      <c r="Q444" t="s">
        <v>78</v>
      </c>
      <c r="R444" t="s">
        <v>15</v>
      </c>
      <c r="S444">
        <f t="shared" si="76"/>
        <v>0</v>
      </c>
      <c r="T444">
        <f t="shared" si="77"/>
        <v>1</v>
      </c>
      <c r="U444">
        <f t="shared" si="78"/>
        <v>0</v>
      </c>
      <c r="V444" s="5">
        <f>SUM(Table1[[#This Row],[Spalte94]:[Spalte92]])*5</f>
        <v>5</v>
      </c>
      <c r="W444" t="s">
        <v>24</v>
      </c>
      <c r="X444" s="5">
        <f t="shared" si="79"/>
        <v>0</v>
      </c>
      <c r="Y444" t="s">
        <v>18</v>
      </c>
      <c r="Z444" s="5">
        <f t="shared" si="80"/>
        <v>0</v>
      </c>
      <c r="AA444" t="s">
        <v>19</v>
      </c>
      <c r="AB444" s="5">
        <f t="shared" si="81"/>
        <v>0</v>
      </c>
      <c r="AC444" t="s">
        <v>20</v>
      </c>
      <c r="AD444" s="5">
        <f t="shared" si="82"/>
        <v>0</v>
      </c>
      <c r="AE444" t="s">
        <v>37</v>
      </c>
      <c r="AF444" s="5">
        <f t="shared" si="83"/>
        <v>0</v>
      </c>
      <c r="AG444" s="1">
        <v>7</v>
      </c>
      <c r="AH444" s="6">
        <f>ABS(8-Table1[[#This Row],[Die 1. Frauen des FCSP landet in der Regionalliga Nord (12er Liga) auf Rang...?]])</f>
        <v>1</v>
      </c>
      <c r="AI444" s="6">
        <f>0-Table1[[#This Row],[Spalte16]]</f>
        <v>-1</v>
      </c>
      <c r="AJ444" s="1">
        <v>15</v>
      </c>
      <c r="AK444" s="6">
        <f>ABS(16-Table1[[#This Row],[Die U23 des FCSP landet in der Regionalliga Nord (18er Liga) auf Rang....?]])</f>
        <v>1</v>
      </c>
      <c r="AL444" s="6">
        <f>0-Table1[[#This Row],[Spalte17]]</f>
        <v>-1</v>
      </c>
      <c r="AM44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44"/>
    </row>
    <row r="445" spans="1:42" x14ac:dyDescent="0.25">
      <c r="A445">
        <v>443</v>
      </c>
      <c r="B445" t="s">
        <v>694</v>
      </c>
      <c r="C445" s="1">
        <v>14</v>
      </c>
      <c r="D445" s="6">
        <f>-18+Table1[[#This Row],[Auf welchem Platz landet der FC St. Pauli in der 1. Bundesliga 2025/26?]]</f>
        <v>-4</v>
      </c>
      <c r="E445" t="s">
        <v>14</v>
      </c>
      <c r="F445" s="5">
        <v>5</v>
      </c>
      <c r="G445" t="s">
        <v>14</v>
      </c>
      <c r="H445" t="s">
        <v>54</v>
      </c>
      <c r="I445" t="s">
        <v>25</v>
      </c>
      <c r="J445" t="s">
        <v>17</v>
      </c>
      <c r="K445">
        <f t="shared" si="72"/>
        <v>1</v>
      </c>
      <c r="L445">
        <f t="shared" si="73"/>
        <v>1</v>
      </c>
      <c r="M445">
        <f t="shared" si="74"/>
        <v>1</v>
      </c>
      <c r="N445">
        <f t="shared" si="75"/>
        <v>0</v>
      </c>
      <c r="O445" s="5">
        <f>SUM(Table1[[#This Row],[Spalte5]:[Spalte6]])*5</f>
        <v>15</v>
      </c>
      <c r="P445" t="s">
        <v>78</v>
      </c>
      <c r="Q445" t="s">
        <v>15</v>
      </c>
      <c r="R445" t="s">
        <v>41</v>
      </c>
      <c r="S445">
        <f t="shared" si="76"/>
        <v>0</v>
      </c>
      <c r="T445">
        <f t="shared" si="77"/>
        <v>1</v>
      </c>
      <c r="U445">
        <f t="shared" si="78"/>
        <v>0</v>
      </c>
      <c r="V445" s="5">
        <f>SUM(Table1[[#This Row],[Spalte94]:[Spalte92]])*5</f>
        <v>5</v>
      </c>
      <c r="W445" t="s">
        <v>15</v>
      </c>
      <c r="X445" s="5">
        <f t="shared" si="79"/>
        <v>0</v>
      </c>
      <c r="Y445" t="s">
        <v>18</v>
      </c>
      <c r="Z445" s="5">
        <f t="shared" si="80"/>
        <v>0</v>
      </c>
      <c r="AA445" t="s">
        <v>19</v>
      </c>
      <c r="AB445" s="5">
        <f t="shared" si="81"/>
        <v>0</v>
      </c>
      <c r="AC445" t="s">
        <v>20</v>
      </c>
      <c r="AD445" s="5">
        <f t="shared" si="82"/>
        <v>0</v>
      </c>
      <c r="AE445" t="s">
        <v>28</v>
      </c>
      <c r="AF445" s="5">
        <f t="shared" si="83"/>
        <v>0</v>
      </c>
      <c r="AG445" s="1">
        <v>2</v>
      </c>
      <c r="AH445" s="6">
        <f>ABS(8-Table1[[#This Row],[Die 1. Frauen des FCSP landet in der Regionalliga Nord (12er Liga) auf Rang...?]])</f>
        <v>6</v>
      </c>
      <c r="AI445" s="6">
        <f>0-Table1[[#This Row],[Spalte16]]</f>
        <v>-6</v>
      </c>
      <c r="AJ445" s="1">
        <v>15</v>
      </c>
      <c r="AK445" s="6">
        <f>ABS(16-Table1[[#This Row],[Die U23 des FCSP landet in der Regionalliga Nord (18er Liga) auf Rang....?]])</f>
        <v>1</v>
      </c>
      <c r="AL445" s="6">
        <f>0-Table1[[#This Row],[Spalte17]]</f>
        <v>-1</v>
      </c>
      <c r="AM44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45"/>
    </row>
    <row r="446" spans="1:42" x14ac:dyDescent="0.25">
      <c r="A446">
        <v>444</v>
      </c>
      <c r="B446" t="s">
        <v>145</v>
      </c>
      <c r="C446" s="1">
        <v>12</v>
      </c>
      <c r="D446" s="6">
        <f>-18+Table1[[#This Row],[Auf welchem Platz landet der FC St. Pauli in der 1. Bundesliga 2025/26?]]</f>
        <v>-6</v>
      </c>
      <c r="E446" t="s">
        <v>14</v>
      </c>
      <c r="F446" s="5">
        <v>5</v>
      </c>
      <c r="G446" t="s">
        <v>14</v>
      </c>
      <c r="H446" t="s">
        <v>56</v>
      </c>
      <c r="I446" t="s">
        <v>25</v>
      </c>
      <c r="J446" t="s">
        <v>17</v>
      </c>
      <c r="K446">
        <f t="shared" si="72"/>
        <v>1</v>
      </c>
      <c r="L446">
        <f t="shared" si="73"/>
        <v>1</v>
      </c>
      <c r="M446">
        <f t="shared" si="74"/>
        <v>1</v>
      </c>
      <c r="N446">
        <f t="shared" si="75"/>
        <v>0</v>
      </c>
      <c r="O446" s="5">
        <f>SUM(Table1[[#This Row],[Spalte5]:[Spalte6]])*5</f>
        <v>15</v>
      </c>
      <c r="P446" t="s">
        <v>41</v>
      </c>
      <c r="Q446" t="s">
        <v>78</v>
      </c>
      <c r="R446" t="s">
        <v>133</v>
      </c>
      <c r="S446">
        <f t="shared" si="76"/>
        <v>0</v>
      </c>
      <c r="T446">
        <f t="shared" si="77"/>
        <v>1</v>
      </c>
      <c r="U446">
        <f t="shared" si="78"/>
        <v>0</v>
      </c>
      <c r="V446" s="5">
        <f>SUM(Table1[[#This Row],[Spalte94]:[Spalte92]])*5</f>
        <v>5</v>
      </c>
      <c r="W446" t="s">
        <v>58</v>
      </c>
      <c r="X446" s="5">
        <f t="shared" si="79"/>
        <v>0</v>
      </c>
      <c r="Y446" t="s">
        <v>46</v>
      </c>
      <c r="Z446" s="5">
        <f t="shared" si="80"/>
        <v>0</v>
      </c>
      <c r="AA446" t="s">
        <v>35</v>
      </c>
      <c r="AB446" s="5">
        <f t="shared" si="81"/>
        <v>0</v>
      </c>
      <c r="AC446" t="s">
        <v>27</v>
      </c>
      <c r="AD446" s="5">
        <f t="shared" si="82"/>
        <v>5</v>
      </c>
      <c r="AE446" t="s">
        <v>28</v>
      </c>
      <c r="AF446" s="5">
        <f t="shared" si="83"/>
        <v>0</v>
      </c>
      <c r="AG446" s="1">
        <v>3</v>
      </c>
      <c r="AH446" s="6">
        <f>ABS(8-Table1[[#This Row],[Die 1. Frauen des FCSP landet in der Regionalliga Nord (12er Liga) auf Rang...?]])</f>
        <v>5</v>
      </c>
      <c r="AI446" s="6">
        <f>0-Table1[[#This Row],[Spalte16]]</f>
        <v>-5</v>
      </c>
      <c r="AJ446" s="1">
        <v>11</v>
      </c>
      <c r="AK446" s="6">
        <f>ABS(16-Table1[[#This Row],[Die U23 des FCSP landet in der Regionalliga Nord (18er Liga) auf Rang....?]])</f>
        <v>5</v>
      </c>
      <c r="AL446" s="6">
        <f>0-Table1[[#This Row],[Spalte17]]</f>
        <v>-5</v>
      </c>
      <c r="AM44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46"/>
    </row>
    <row r="447" spans="1:42" x14ac:dyDescent="0.25">
      <c r="A447">
        <v>445</v>
      </c>
      <c r="B447" t="s">
        <v>516</v>
      </c>
      <c r="C447" s="1">
        <v>14</v>
      </c>
      <c r="D447" s="6">
        <f>-18+Table1[[#This Row],[Auf welchem Platz landet der FC St. Pauli in der 1. Bundesliga 2025/26?]]</f>
        <v>-4</v>
      </c>
      <c r="E447" t="s">
        <v>14</v>
      </c>
      <c r="F447" s="5">
        <v>5</v>
      </c>
      <c r="G447" t="s">
        <v>25</v>
      </c>
      <c r="H447" t="s">
        <v>17</v>
      </c>
      <c r="I447" t="s">
        <v>14</v>
      </c>
      <c r="J447" t="s">
        <v>56</v>
      </c>
      <c r="K447">
        <f t="shared" si="72"/>
        <v>1</v>
      </c>
      <c r="L447">
        <f t="shared" si="73"/>
        <v>1</v>
      </c>
      <c r="M447">
        <f t="shared" si="74"/>
        <v>1</v>
      </c>
      <c r="N447">
        <f t="shared" si="75"/>
        <v>0</v>
      </c>
      <c r="O447" s="5">
        <f>SUM(Table1[[#This Row],[Spalte5]:[Spalte6]])*5</f>
        <v>15</v>
      </c>
      <c r="P447" t="s">
        <v>78</v>
      </c>
      <c r="Q447" t="s">
        <v>23</v>
      </c>
      <c r="R447" t="s">
        <v>41</v>
      </c>
      <c r="S447">
        <f t="shared" si="76"/>
        <v>0</v>
      </c>
      <c r="T447">
        <f t="shared" si="77"/>
        <v>1</v>
      </c>
      <c r="U447">
        <f t="shared" si="78"/>
        <v>0</v>
      </c>
      <c r="V447" s="5">
        <f>SUM(Table1[[#This Row],[Spalte94]:[Spalte92]])*5</f>
        <v>5</v>
      </c>
      <c r="W447" t="s">
        <v>23</v>
      </c>
      <c r="X447" s="5">
        <f t="shared" si="79"/>
        <v>0</v>
      </c>
      <c r="Y447" t="s">
        <v>18</v>
      </c>
      <c r="Z447" s="5">
        <f t="shared" si="80"/>
        <v>0</v>
      </c>
      <c r="AA447" t="s">
        <v>19</v>
      </c>
      <c r="AB447" s="5">
        <f t="shared" si="81"/>
        <v>0</v>
      </c>
      <c r="AC447" t="s">
        <v>20</v>
      </c>
      <c r="AD447" s="5">
        <f t="shared" si="82"/>
        <v>0</v>
      </c>
      <c r="AE447" t="s">
        <v>32</v>
      </c>
      <c r="AF447" s="5">
        <f t="shared" si="83"/>
        <v>0</v>
      </c>
      <c r="AG447" s="1">
        <v>7</v>
      </c>
      <c r="AH447" s="6">
        <f>ABS(8-Table1[[#This Row],[Die 1. Frauen des FCSP landet in der Regionalliga Nord (12er Liga) auf Rang...?]])</f>
        <v>1</v>
      </c>
      <c r="AI447" s="6">
        <f>0-Table1[[#This Row],[Spalte16]]</f>
        <v>-1</v>
      </c>
      <c r="AJ447" s="1">
        <v>10</v>
      </c>
      <c r="AK447" s="6">
        <f>ABS(16-Table1[[#This Row],[Die U23 des FCSP landet in der Regionalliga Nord (18er Liga) auf Rang....?]])</f>
        <v>6</v>
      </c>
      <c r="AL447" s="6">
        <f>0-Table1[[#This Row],[Spalte17]]</f>
        <v>-6</v>
      </c>
      <c r="AM44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47"/>
    </row>
    <row r="448" spans="1:42" x14ac:dyDescent="0.25">
      <c r="A448">
        <v>446</v>
      </c>
      <c r="B448" t="s">
        <v>783</v>
      </c>
      <c r="C448" s="1">
        <v>13</v>
      </c>
      <c r="D448" s="6">
        <f>-18+Table1[[#This Row],[Auf welchem Platz landet der FC St. Pauli in der 1. Bundesliga 2025/26?]]</f>
        <v>-5</v>
      </c>
      <c r="E448" t="s">
        <v>14</v>
      </c>
      <c r="F448" s="5">
        <v>5</v>
      </c>
      <c r="G448" t="s">
        <v>14</v>
      </c>
      <c r="H448" t="s">
        <v>54</v>
      </c>
      <c r="I448" t="s">
        <v>25</v>
      </c>
      <c r="J448" t="s">
        <v>56</v>
      </c>
      <c r="K448">
        <f t="shared" si="72"/>
        <v>1</v>
      </c>
      <c r="L448">
        <f t="shared" si="73"/>
        <v>1</v>
      </c>
      <c r="M448">
        <f t="shared" si="74"/>
        <v>0</v>
      </c>
      <c r="N448">
        <f t="shared" si="75"/>
        <v>0</v>
      </c>
      <c r="O448" s="5">
        <f>SUM(Table1[[#This Row],[Spalte5]:[Spalte6]])*5</f>
        <v>10</v>
      </c>
      <c r="P448" t="s">
        <v>34</v>
      </c>
      <c r="Q448" t="s">
        <v>78</v>
      </c>
      <c r="R448" t="s">
        <v>15</v>
      </c>
      <c r="S448">
        <f t="shared" si="76"/>
        <v>0</v>
      </c>
      <c r="T448">
        <f t="shared" si="77"/>
        <v>1</v>
      </c>
      <c r="U448">
        <f t="shared" si="78"/>
        <v>0</v>
      </c>
      <c r="V448" s="5">
        <f>SUM(Table1[[#This Row],[Spalte94]:[Spalte92]])*5</f>
        <v>5</v>
      </c>
      <c r="W448" t="s">
        <v>23</v>
      </c>
      <c r="X448" s="5">
        <f t="shared" si="79"/>
        <v>0</v>
      </c>
      <c r="Y448" t="s">
        <v>46</v>
      </c>
      <c r="Z448" s="5">
        <f t="shared" si="80"/>
        <v>0</v>
      </c>
      <c r="AA448" t="s">
        <v>19</v>
      </c>
      <c r="AB448" s="5">
        <f t="shared" si="81"/>
        <v>0</v>
      </c>
      <c r="AC448" t="s">
        <v>27</v>
      </c>
      <c r="AD448" s="5">
        <f t="shared" si="82"/>
        <v>5</v>
      </c>
      <c r="AE448" t="s">
        <v>32</v>
      </c>
      <c r="AF448" s="5">
        <f t="shared" si="83"/>
        <v>0</v>
      </c>
      <c r="AG448" s="1">
        <v>6</v>
      </c>
      <c r="AH448" s="6">
        <f>ABS(8-Table1[[#This Row],[Die 1. Frauen des FCSP landet in der Regionalliga Nord (12er Liga) auf Rang...?]])</f>
        <v>2</v>
      </c>
      <c r="AI448" s="6">
        <f>0-Table1[[#This Row],[Spalte16]]</f>
        <v>-2</v>
      </c>
      <c r="AJ448" s="1">
        <v>12</v>
      </c>
      <c r="AK448" s="6">
        <f>ABS(16-Table1[[#This Row],[Die U23 des FCSP landet in der Regionalliga Nord (18er Liga) auf Rang....?]])</f>
        <v>4</v>
      </c>
      <c r="AL448" s="6">
        <f>0-Table1[[#This Row],[Spalte17]]</f>
        <v>-4</v>
      </c>
      <c r="AM44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48"/>
    </row>
    <row r="449" spans="1:42" x14ac:dyDescent="0.25">
      <c r="A449">
        <v>447</v>
      </c>
      <c r="B449" t="s">
        <v>462</v>
      </c>
      <c r="C449" s="1">
        <v>13</v>
      </c>
      <c r="D449" s="6">
        <f>-18+Table1[[#This Row],[Auf welchem Platz landet der FC St. Pauli in der 1. Bundesliga 2025/26?]]</f>
        <v>-5</v>
      </c>
      <c r="E449" t="s">
        <v>14</v>
      </c>
      <c r="F449" s="5">
        <v>5</v>
      </c>
      <c r="G449" t="s">
        <v>14</v>
      </c>
      <c r="H449" t="s">
        <v>25</v>
      </c>
      <c r="I449" t="s">
        <v>56</v>
      </c>
      <c r="J449" t="s">
        <v>16</v>
      </c>
      <c r="K449">
        <f t="shared" si="72"/>
        <v>1</v>
      </c>
      <c r="L449">
        <f t="shared" si="73"/>
        <v>1</v>
      </c>
      <c r="M449">
        <f t="shared" si="74"/>
        <v>0</v>
      </c>
      <c r="N449">
        <f t="shared" si="75"/>
        <v>1</v>
      </c>
      <c r="O449" s="5">
        <f>SUM(Table1[[#This Row],[Spalte5]:[Spalte6]])*5</f>
        <v>15</v>
      </c>
      <c r="P449" t="s">
        <v>34</v>
      </c>
      <c r="Q449" t="s">
        <v>78</v>
      </c>
      <c r="R449" t="s">
        <v>133</v>
      </c>
      <c r="S449">
        <f t="shared" si="76"/>
        <v>0</v>
      </c>
      <c r="T449">
        <f t="shared" si="77"/>
        <v>1</v>
      </c>
      <c r="U449">
        <f t="shared" si="78"/>
        <v>0</v>
      </c>
      <c r="V449" s="5">
        <f>SUM(Table1[[#This Row],[Spalte94]:[Spalte92]])*5</f>
        <v>5</v>
      </c>
      <c r="W449" t="s">
        <v>34</v>
      </c>
      <c r="X449" s="5">
        <f t="shared" si="79"/>
        <v>0</v>
      </c>
      <c r="Y449" t="s">
        <v>48</v>
      </c>
      <c r="Z449" s="5">
        <f t="shared" si="80"/>
        <v>0</v>
      </c>
      <c r="AA449" t="s">
        <v>65</v>
      </c>
      <c r="AB449" s="5">
        <f t="shared" si="81"/>
        <v>5</v>
      </c>
      <c r="AC449" t="s">
        <v>20</v>
      </c>
      <c r="AD449" s="5">
        <f t="shared" si="82"/>
        <v>0</v>
      </c>
      <c r="AE449" t="s">
        <v>28</v>
      </c>
      <c r="AF449" s="5">
        <f t="shared" si="83"/>
        <v>0</v>
      </c>
      <c r="AG449" s="1">
        <v>6</v>
      </c>
      <c r="AH449" s="6">
        <f>ABS(8-Table1[[#This Row],[Die 1. Frauen des FCSP landet in der Regionalliga Nord (12er Liga) auf Rang...?]])</f>
        <v>2</v>
      </c>
      <c r="AI449" s="6">
        <f>0-Table1[[#This Row],[Spalte16]]</f>
        <v>-2</v>
      </c>
      <c r="AJ449" s="1">
        <v>12</v>
      </c>
      <c r="AK449" s="6">
        <f>ABS(16-Table1[[#This Row],[Die U23 des FCSP landet in der Regionalliga Nord (18er Liga) auf Rang....?]])</f>
        <v>4</v>
      </c>
      <c r="AL449" s="6">
        <f>0-Table1[[#This Row],[Spalte17]]</f>
        <v>-4</v>
      </c>
      <c r="AM44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49"/>
    </row>
    <row r="450" spans="1:42" x14ac:dyDescent="0.25">
      <c r="A450">
        <v>448</v>
      </c>
      <c r="B450" t="s">
        <v>661</v>
      </c>
      <c r="C450" s="1">
        <v>12</v>
      </c>
      <c r="D450" s="6">
        <f>-18+Table1[[#This Row],[Auf welchem Platz landet der FC St. Pauli in der 1. Bundesliga 2025/26?]]</f>
        <v>-6</v>
      </c>
      <c r="E450" t="s">
        <v>14</v>
      </c>
      <c r="F450" s="5">
        <v>5</v>
      </c>
      <c r="G450" t="s">
        <v>14</v>
      </c>
      <c r="H450" t="s">
        <v>54</v>
      </c>
      <c r="I450" t="s">
        <v>25</v>
      </c>
      <c r="J450" t="s">
        <v>16</v>
      </c>
      <c r="K450">
        <f t="shared" ref="K450:K513" si="84">COUNTIF($G450:$J450,"FC Bayern München")</f>
        <v>1</v>
      </c>
      <c r="L450">
        <f t="shared" ref="L450:L513" si="85">COUNTIF($G450:$J450,"Borussia Dortmund")</f>
        <v>1</v>
      </c>
      <c r="M450">
        <f t="shared" ref="M450:M513" si="86">COUNTIF($G450:$J450,"RaBa Leipzig")</f>
        <v>0</v>
      </c>
      <c r="N450">
        <f t="shared" ref="N450:N513" si="87">COUNTIF($G450:$J450,"VfB Stuttgart")</f>
        <v>1</v>
      </c>
      <c r="O450" s="5">
        <f>SUM(Table1[[#This Row],[Spalte5]:[Spalte6]])*5</f>
        <v>15</v>
      </c>
      <c r="P450" t="s">
        <v>34</v>
      </c>
      <c r="Q450" t="s">
        <v>78</v>
      </c>
      <c r="R450" t="s">
        <v>15</v>
      </c>
      <c r="S450">
        <f t="shared" ref="S450:S513" si="88">COUNTIF($P450:$R450,"VfL Wolfsburg")</f>
        <v>0</v>
      </c>
      <c r="T450">
        <f t="shared" ref="T450:T513" si="89">COUNTIF($P450:$R450,"1. FC Heidenheim")</f>
        <v>1</v>
      </c>
      <c r="U450">
        <f t="shared" ref="U450:U513" si="90">COUNTIF($P450:$R450,"FC St. Pauli")</f>
        <v>0</v>
      </c>
      <c r="V450" s="5">
        <f>SUM(Table1[[#This Row],[Spalte94]:[Spalte92]])*5</f>
        <v>5</v>
      </c>
      <c r="W450" t="s">
        <v>34</v>
      </c>
      <c r="X450" s="5">
        <f t="shared" ref="X450:X513" si="91">(COUNTIF($W450:$W450,"Bayer 04 Leverkusen"))*5</f>
        <v>0</v>
      </c>
      <c r="Y450" t="s">
        <v>18</v>
      </c>
      <c r="Z450" s="5">
        <f t="shared" ref="Z450:Z513" si="92">(COUNTIF($Y450:$Y450,"Danel Sinani"))*5</f>
        <v>0</v>
      </c>
      <c r="AA450" t="s">
        <v>19</v>
      </c>
      <c r="AB450" s="5">
        <f t="shared" ref="AB450:AB513" si="93">(COUNTIF($AA450:$AA450,"7 oder mehr Punkte"))*5</f>
        <v>0</v>
      </c>
      <c r="AC450" t="s">
        <v>27</v>
      </c>
      <c r="AD450" s="5">
        <f t="shared" ref="AD450:AD513" si="94">(COUNTIF($AC450:$AC450,"drei bis fünf Siege"))*5</f>
        <v>5</v>
      </c>
      <c r="AE450" t="s">
        <v>32</v>
      </c>
      <c r="AF450" s="5">
        <f t="shared" ref="AF450:AF513" si="95">(COUNTIF($AE450:$AE450,"Gar keinen"))*5</f>
        <v>0</v>
      </c>
      <c r="AG450" s="1">
        <v>4</v>
      </c>
      <c r="AH450" s="6">
        <f>ABS(8-Table1[[#This Row],[Die 1. Frauen des FCSP landet in der Regionalliga Nord (12er Liga) auf Rang...?]])</f>
        <v>4</v>
      </c>
      <c r="AI450" s="6">
        <f>0-Table1[[#This Row],[Spalte16]]</f>
        <v>-4</v>
      </c>
      <c r="AJ450" s="1">
        <v>10</v>
      </c>
      <c r="AK450" s="6">
        <f>ABS(16-Table1[[#This Row],[Die U23 des FCSP landet in der Regionalliga Nord (18er Liga) auf Rang....?]])</f>
        <v>6</v>
      </c>
      <c r="AL450" s="6">
        <f>0-Table1[[#This Row],[Spalte17]]</f>
        <v>-6</v>
      </c>
      <c r="AM45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50"/>
    </row>
    <row r="451" spans="1:42" x14ac:dyDescent="0.25">
      <c r="A451">
        <v>449</v>
      </c>
      <c r="B451" t="s">
        <v>677</v>
      </c>
      <c r="C451" s="1">
        <v>13</v>
      </c>
      <c r="D451" s="6">
        <f>-18+Table1[[#This Row],[Auf welchem Platz landet der FC St. Pauli in der 1. Bundesliga 2025/26?]]</f>
        <v>-5</v>
      </c>
      <c r="E451" t="s">
        <v>56</v>
      </c>
      <c r="F451" s="5"/>
      <c r="G451" t="s">
        <v>14</v>
      </c>
      <c r="H451" t="s">
        <v>56</v>
      </c>
      <c r="I451" t="s">
        <v>25</v>
      </c>
      <c r="J451" t="s">
        <v>16</v>
      </c>
      <c r="K451">
        <f t="shared" si="84"/>
        <v>1</v>
      </c>
      <c r="L451">
        <f t="shared" si="85"/>
        <v>1</v>
      </c>
      <c r="M451">
        <f t="shared" si="86"/>
        <v>0</v>
      </c>
      <c r="N451">
        <f t="shared" si="87"/>
        <v>1</v>
      </c>
      <c r="O451" s="5">
        <f>SUM(Table1[[#This Row],[Spalte5]:[Spalte6]])*5</f>
        <v>15</v>
      </c>
      <c r="P451" t="s">
        <v>58</v>
      </c>
      <c r="Q451" t="s">
        <v>78</v>
      </c>
      <c r="R451" t="s">
        <v>34</v>
      </c>
      <c r="S451">
        <f t="shared" si="88"/>
        <v>0</v>
      </c>
      <c r="T451">
        <f t="shared" si="89"/>
        <v>1</v>
      </c>
      <c r="U451">
        <f t="shared" si="90"/>
        <v>0</v>
      </c>
      <c r="V451" s="5">
        <f>SUM(Table1[[#This Row],[Spalte94]:[Spalte92]])*5</f>
        <v>5</v>
      </c>
      <c r="W451" t="s">
        <v>58</v>
      </c>
      <c r="X451" s="5">
        <f t="shared" si="91"/>
        <v>0</v>
      </c>
      <c r="Y451" t="s">
        <v>52</v>
      </c>
      <c r="Z451" s="5">
        <f t="shared" si="92"/>
        <v>0</v>
      </c>
      <c r="AA451" t="s">
        <v>19</v>
      </c>
      <c r="AB451" s="5">
        <f t="shared" si="93"/>
        <v>0</v>
      </c>
      <c r="AC451" t="s">
        <v>27</v>
      </c>
      <c r="AD451" s="5">
        <f t="shared" si="94"/>
        <v>5</v>
      </c>
      <c r="AE451" t="s">
        <v>32</v>
      </c>
      <c r="AF451" s="5">
        <f t="shared" si="95"/>
        <v>0</v>
      </c>
      <c r="AG451" s="1">
        <v>5</v>
      </c>
      <c r="AH451" s="6">
        <f>ABS(8-Table1[[#This Row],[Die 1. Frauen des FCSP landet in der Regionalliga Nord (12er Liga) auf Rang...?]])</f>
        <v>3</v>
      </c>
      <c r="AI451" s="6">
        <f>0-Table1[[#This Row],[Spalte16]]</f>
        <v>-3</v>
      </c>
      <c r="AJ451" s="1">
        <v>13</v>
      </c>
      <c r="AK451" s="6">
        <f>ABS(16-Table1[[#This Row],[Die U23 des FCSP landet in der Regionalliga Nord (18er Liga) auf Rang....?]])</f>
        <v>3</v>
      </c>
      <c r="AL451" s="6">
        <f>0-Table1[[#This Row],[Spalte17]]</f>
        <v>-3</v>
      </c>
      <c r="AM45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51"/>
    </row>
    <row r="452" spans="1:42" x14ac:dyDescent="0.25">
      <c r="A452">
        <v>450</v>
      </c>
      <c r="B452" t="s">
        <v>169</v>
      </c>
      <c r="C452" s="1">
        <v>12</v>
      </c>
      <c r="D452" s="6">
        <f>-18+Table1[[#This Row],[Auf welchem Platz landet der FC St. Pauli in der 1. Bundesliga 2025/26?]]</f>
        <v>-6</v>
      </c>
      <c r="E452" t="s">
        <v>14</v>
      </c>
      <c r="F452" s="5">
        <v>5</v>
      </c>
      <c r="G452" t="s">
        <v>14</v>
      </c>
      <c r="H452" t="s">
        <v>56</v>
      </c>
      <c r="I452" t="s">
        <v>16</v>
      </c>
      <c r="J452" t="s">
        <v>25</v>
      </c>
      <c r="K452">
        <f t="shared" si="84"/>
        <v>1</v>
      </c>
      <c r="L452">
        <f t="shared" si="85"/>
        <v>1</v>
      </c>
      <c r="M452">
        <f t="shared" si="86"/>
        <v>0</v>
      </c>
      <c r="N452">
        <f t="shared" si="87"/>
        <v>1</v>
      </c>
      <c r="O452" s="5">
        <f>SUM(Table1[[#This Row],[Spalte5]:[Spalte6]])*5</f>
        <v>15</v>
      </c>
      <c r="P452" t="s">
        <v>23</v>
      </c>
      <c r="Q452" t="s">
        <v>34</v>
      </c>
      <c r="R452" t="s">
        <v>78</v>
      </c>
      <c r="S452">
        <f t="shared" si="88"/>
        <v>0</v>
      </c>
      <c r="T452">
        <f t="shared" si="89"/>
        <v>1</v>
      </c>
      <c r="U452">
        <f t="shared" si="90"/>
        <v>0</v>
      </c>
      <c r="V452" s="5">
        <f>SUM(Table1[[#This Row],[Spalte94]:[Spalte92]])*5</f>
        <v>5</v>
      </c>
      <c r="W452" t="s">
        <v>23</v>
      </c>
      <c r="X452" s="5">
        <f t="shared" si="91"/>
        <v>0</v>
      </c>
      <c r="Y452" t="s">
        <v>18</v>
      </c>
      <c r="Z452" s="5">
        <f t="shared" si="92"/>
        <v>0</v>
      </c>
      <c r="AA452" t="s">
        <v>35</v>
      </c>
      <c r="AB452" s="5">
        <f t="shared" si="93"/>
        <v>0</v>
      </c>
      <c r="AC452" t="s">
        <v>20</v>
      </c>
      <c r="AD452" s="5">
        <f t="shared" si="94"/>
        <v>0</v>
      </c>
      <c r="AE452" t="s">
        <v>32</v>
      </c>
      <c r="AF452" s="5">
        <f t="shared" si="95"/>
        <v>0</v>
      </c>
      <c r="AG452" s="1">
        <v>4</v>
      </c>
      <c r="AH452" s="6">
        <f>ABS(8-Table1[[#This Row],[Die 1. Frauen des FCSP landet in der Regionalliga Nord (12er Liga) auf Rang...?]])</f>
        <v>4</v>
      </c>
      <c r="AI452" s="6">
        <f>0-Table1[[#This Row],[Spalte16]]</f>
        <v>-4</v>
      </c>
      <c r="AJ452" s="1">
        <v>15</v>
      </c>
      <c r="AK452" s="6">
        <f>ABS(16-Table1[[#This Row],[Die U23 des FCSP landet in der Regionalliga Nord (18er Liga) auf Rang....?]])</f>
        <v>1</v>
      </c>
      <c r="AL452" s="6">
        <f>0-Table1[[#This Row],[Spalte17]]</f>
        <v>-1</v>
      </c>
      <c r="AM45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52"/>
    </row>
    <row r="453" spans="1:42" x14ac:dyDescent="0.25">
      <c r="A453">
        <v>451</v>
      </c>
      <c r="B453" t="s">
        <v>372</v>
      </c>
      <c r="C453" s="1">
        <v>13</v>
      </c>
      <c r="D453" s="6">
        <f>-18+Table1[[#This Row],[Auf welchem Platz landet der FC St. Pauli in der 1. Bundesliga 2025/26?]]</f>
        <v>-5</v>
      </c>
      <c r="E453" t="s">
        <v>14</v>
      </c>
      <c r="F453" s="5">
        <v>5</v>
      </c>
      <c r="G453" t="s">
        <v>14</v>
      </c>
      <c r="H453" t="s">
        <v>56</v>
      </c>
      <c r="I453" t="s">
        <v>25</v>
      </c>
      <c r="J453" t="s">
        <v>16</v>
      </c>
      <c r="K453">
        <f t="shared" si="84"/>
        <v>1</v>
      </c>
      <c r="L453">
        <f t="shared" si="85"/>
        <v>1</v>
      </c>
      <c r="M453">
        <f t="shared" si="86"/>
        <v>0</v>
      </c>
      <c r="N453">
        <f t="shared" si="87"/>
        <v>1</v>
      </c>
      <c r="O453" s="5">
        <f>SUM(Table1[[#This Row],[Spalte5]:[Spalte6]])*5</f>
        <v>15</v>
      </c>
      <c r="P453" t="s">
        <v>78</v>
      </c>
      <c r="Q453" t="s">
        <v>23</v>
      </c>
      <c r="R453" t="s">
        <v>34</v>
      </c>
      <c r="S453">
        <f t="shared" si="88"/>
        <v>0</v>
      </c>
      <c r="T453">
        <f t="shared" si="89"/>
        <v>1</v>
      </c>
      <c r="U453">
        <f t="shared" si="90"/>
        <v>0</v>
      </c>
      <c r="V453" s="5">
        <f>SUM(Table1[[#This Row],[Spalte94]:[Spalte92]])*5</f>
        <v>5</v>
      </c>
      <c r="W453" t="s">
        <v>58</v>
      </c>
      <c r="X453" s="5">
        <f t="shared" si="91"/>
        <v>0</v>
      </c>
      <c r="Y453" t="s">
        <v>48</v>
      </c>
      <c r="Z453" s="5">
        <f t="shared" si="92"/>
        <v>0</v>
      </c>
      <c r="AA453" t="s">
        <v>35</v>
      </c>
      <c r="AB453" s="5">
        <f t="shared" si="93"/>
        <v>0</v>
      </c>
      <c r="AC453" t="s">
        <v>20</v>
      </c>
      <c r="AD453" s="5">
        <f t="shared" si="94"/>
        <v>0</v>
      </c>
      <c r="AE453" t="s">
        <v>32</v>
      </c>
      <c r="AF453" s="5">
        <f t="shared" si="95"/>
        <v>0</v>
      </c>
      <c r="AG453" s="1">
        <v>3</v>
      </c>
      <c r="AH453" s="6">
        <f>ABS(8-Table1[[#This Row],[Die 1. Frauen des FCSP landet in der Regionalliga Nord (12er Liga) auf Rang...?]])</f>
        <v>5</v>
      </c>
      <c r="AI453" s="6">
        <f>0-Table1[[#This Row],[Spalte16]]</f>
        <v>-5</v>
      </c>
      <c r="AJ453" s="1">
        <v>15</v>
      </c>
      <c r="AK453" s="6">
        <f>ABS(16-Table1[[#This Row],[Die U23 des FCSP landet in der Regionalliga Nord (18er Liga) auf Rang....?]])</f>
        <v>1</v>
      </c>
      <c r="AL453" s="6">
        <f>0-Table1[[#This Row],[Spalte17]]</f>
        <v>-1</v>
      </c>
      <c r="AM45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53"/>
    </row>
    <row r="454" spans="1:42" x14ac:dyDescent="0.25">
      <c r="A454">
        <v>452</v>
      </c>
      <c r="B454" t="s">
        <v>80</v>
      </c>
      <c r="C454" s="1">
        <v>15</v>
      </c>
      <c r="D454" s="6">
        <f>-18+Table1[[#This Row],[Auf welchem Platz landet der FC St. Pauli in der 1. Bundesliga 2025/26?]]</f>
        <v>-3</v>
      </c>
      <c r="E454" t="s">
        <v>14</v>
      </c>
      <c r="F454" s="5">
        <v>5</v>
      </c>
      <c r="G454" t="s">
        <v>14</v>
      </c>
      <c r="H454" t="s">
        <v>16</v>
      </c>
      <c r="I454" t="s">
        <v>56</v>
      </c>
      <c r="J454" t="s">
        <v>54</v>
      </c>
      <c r="K454">
        <f t="shared" si="84"/>
        <v>1</v>
      </c>
      <c r="L454">
        <f t="shared" si="85"/>
        <v>0</v>
      </c>
      <c r="M454">
        <f t="shared" si="86"/>
        <v>0</v>
      </c>
      <c r="N454">
        <f t="shared" si="87"/>
        <v>1</v>
      </c>
      <c r="O454" s="5">
        <f>SUM(Table1[[#This Row],[Spalte5]:[Spalte6]])*5</f>
        <v>10</v>
      </c>
      <c r="P454" t="s">
        <v>23</v>
      </c>
      <c r="Q454" t="s">
        <v>78</v>
      </c>
      <c r="R454" t="s">
        <v>15</v>
      </c>
      <c r="S454">
        <f t="shared" si="88"/>
        <v>0</v>
      </c>
      <c r="T454">
        <f t="shared" si="89"/>
        <v>1</v>
      </c>
      <c r="U454">
        <f t="shared" si="90"/>
        <v>0</v>
      </c>
      <c r="V454" s="5">
        <f>SUM(Table1[[#This Row],[Spalte94]:[Spalte92]])*5</f>
        <v>5</v>
      </c>
      <c r="W454" t="s">
        <v>58</v>
      </c>
      <c r="X454" s="5">
        <f t="shared" si="91"/>
        <v>0</v>
      </c>
      <c r="Y454" t="s">
        <v>18</v>
      </c>
      <c r="Z454" s="5">
        <f t="shared" si="92"/>
        <v>0</v>
      </c>
      <c r="AA454" t="s">
        <v>19</v>
      </c>
      <c r="AB454" s="5">
        <f t="shared" si="93"/>
        <v>0</v>
      </c>
      <c r="AC454" t="s">
        <v>27</v>
      </c>
      <c r="AD454" s="5">
        <f t="shared" si="94"/>
        <v>5</v>
      </c>
      <c r="AE454" t="s">
        <v>37</v>
      </c>
      <c r="AF454" s="5">
        <f t="shared" si="95"/>
        <v>0</v>
      </c>
      <c r="AG454" s="1">
        <v>2</v>
      </c>
      <c r="AH454" s="6">
        <f>ABS(8-Table1[[#This Row],[Die 1. Frauen des FCSP landet in der Regionalliga Nord (12er Liga) auf Rang...?]])</f>
        <v>6</v>
      </c>
      <c r="AI454" s="6">
        <f>0-Table1[[#This Row],[Spalte16]]</f>
        <v>-6</v>
      </c>
      <c r="AJ454" s="1">
        <v>14</v>
      </c>
      <c r="AK454" s="6">
        <f>ABS(16-Table1[[#This Row],[Die U23 des FCSP landet in der Regionalliga Nord (18er Liga) auf Rang....?]])</f>
        <v>2</v>
      </c>
      <c r="AL454" s="6">
        <f>0-Table1[[#This Row],[Spalte17]]</f>
        <v>-2</v>
      </c>
      <c r="AM45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54"/>
    </row>
    <row r="455" spans="1:42" x14ac:dyDescent="0.25">
      <c r="A455">
        <v>453</v>
      </c>
      <c r="B455" t="s">
        <v>332</v>
      </c>
      <c r="C455" s="1">
        <v>15</v>
      </c>
      <c r="D455" s="6">
        <f>-18+Table1[[#This Row],[Auf welchem Platz landet der FC St. Pauli in der 1. Bundesliga 2025/26?]]</f>
        <v>-3</v>
      </c>
      <c r="E455" t="s">
        <v>14</v>
      </c>
      <c r="F455" s="5">
        <v>5</v>
      </c>
      <c r="G455" t="s">
        <v>14</v>
      </c>
      <c r="H455" t="s">
        <v>25</v>
      </c>
      <c r="I455" t="s">
        <v>56</v>
      </c>
      <c r="J455" t="s">
        <v>17</v>
      </c>
      <c r="K455">
        <f t="shared" si="84"/>
        <v>1</v>
      </c>
      <c r="L455">
        <f t="shared" si="85"/>
        <v>1</v>
      </c>
      <c r="M455">
        <f t="shared" si="86"/>
        <v>1</v>
      </c>
      <c r="N455">
        <f t="shared" si="87"/>
        <v>0</v>
      </c>
      <c r="O455" s="5">
        <f>SUM(Table1[[#This Row],[Spalte5]:[Spalte6]])*5</f>
        <v>15</v>
      </c>
      <c r="P455" t="s">
        <v>78</v>
      </c>
      <c r="Q455" t="s">
        <v>34</v>
      </c>
      <c r="R455" t="s">
        <v>23</v>
      </c>
      <c r="S455">
        <f t="shared" si="88"/>
        <v>0</v>
      </c>
      <c r="T455">
        <f t="shared" si="89"/>
        <v>1</v>
      </c>
      <c r="U455">
        <f t="shared" si="90"/>
        <v>0</v>
      </c>
      <c r="V455" s="5">
        <f>SUM(Table1[[#This Row],[Spalte94]:[Spalte92]])*5</f>
        <v>5</v>
      </c>
      <c r="W455" t="s">
        <v>54</v>
      </c>
      <c r="X455" s="5">
        <f t="shared" si="91"/>
        <v>5</v>
      </c>
      <c r="Y455" t="s">
        <v>46</v>
      </c>
      <c r="Z455" s="5">
        <f t="shared" si="92"/>
        <v>0</v>
      </c>
      <c r="AA455" t="s">
        <v>35</v>
      </c>
      <c r="AB455" s="5">
        <f t="shared" si="93"/>
        <v>0</v>
      </c>
      <c r="AC455" t="s">
        <v>27</v>
      </c>
      <c r="AD455" s="5">
        <f t="shared" si="94"/>
        <v>5</v>
      </c>
      <c r="AE455" t="s">
        <v>28</v>
      </c>
      <c r="AF455" s="5">
        <f t="shared" si="95"/>
        <v>0</v>
      </c>
      <c r="AG455" s="1">
        <v>3</v>
      </c>
      <c r="AH455" s="6">
        <f>ABS(8-Table1[[#This Row],[Die 1. Frauen des FCSP landet in der Regionalliga Nord (12er Liga) auf Rang...?]])</f>
        <v>5</v>
      </c>
      <c r="AI455" s="6">
        <f>0-Table1[[#This Row],[Spalte16]]</f>
        <v>-5</v>
      </c>
      <c r="AJ455" s="1">
        <v>3</v>
      </c>
      <c r="AK455" s="6">
        <f>ABS(16-Table1[[#This Row],[Die U23 des FCSP landet in der Regionalliga Nord (18er Liga) auf Rang....?]])</f>
        <v>13</v>
      </c>
      <c r="AL455" s="6">
        <f>0-Table1[[#This Row],[Spalte17]]</f>
        <v>-13</v>
      </c>
      <c r="AM45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55"/>
    </row>
    <row r="456" spans="1:42" x14ac:dyDescent="0.25">
      <c r="A456">
        <v>454</v>
      </c>
      <c r="B456" t="s">
        <v>684</v>
      </c>
      <c r="C456" s="1">
        <v>12</v>
      </c>
      <c r="D456" s="6">
        <f>-18+Table1[[#This Row],[Auf welchem Platz landet der FC St. Pauli in der 1. Bundesliga 2025/26?]]</f>
        <v>-6</v>
      </c>
      <c r="E456" t="s">
        <v>14</v>
      </c>
      <c r="F456" s="5">
        <v>5</v>
      </c>
      <c r="G456" t="s">
        <v>14</v>
      </c>
      <c r="H456" t="s">
        <v>56</v>
      </c>
      <c r="I456" t="s">
        <v>17</v>
      </c>
      <c r="J456" t="s">
        <v>54</v>
      </c>
      <c r="K456">
        <f t="shared" si="84"/>
        <v>1</v>
      </c>
      <c r="L456">
        <f t="shared" si="85"/>
        <v>0</v>
      </c>
      <c r="M456">
        <f t="shared" si="86"/>
        <v>1</v>
      </c>
      <c r="N456">
        <f t="shared" si="87"/>
        <v>0</v>
      </c>
      <c r="O456" s="5">
        <f>SUM(Table1[[#This Row],[Spalte5]:[Spalte6]])*5</f>
        <v>10</v>
      </c>
      <c r="P456" t="s">
        <v>58</v>
      </c>
      <c r="Q456" t="s">
        <v>78</v>
      </c>
      <c r="R456" t="s">
        <v>34</v>
      </c>
      <c r="S456">
        <f t="shared" si="88"/>
        <v>0</v>
      </c>
      <c r="T456">
        <f t="shared" si="89"/>
        <v>1</v>
      </c>
      <c r="U456">
        <f t="shared" si="90"/>
        <v>0</v>
      </c>
      <c r="V456" s="5">
        <f>SUM(Table1[[#This Row],[Spalte94]:[Spalte92]])*5</f>
        <v>5</v>
      </c>
      <c r="W456" t="s">
        <v>58</v>
      </c>
      <c r="X456" s="5">
        <f t="shared" si="91"/>
        <v>0</v>
      </c>
      <c r="Y456" t="s">
        <v>52</v>
      </c>
      <c r="Z456" s="5">
        <f t="shared" si="92"/>
        <v>0</v>
      </c>
      <c r="AA456" t="s">
        <v>65</v>
      </c>
      <c r="AB456" s="5">
        <f t="shared" si="93"/>
        <v>5</v>
      </c>
      <c r="AC456" t="s">
        <v>20</v>
      </c>
      <c r="AD456" s="5">
        <f t="shared" si="94"/>
        <v>0</v>
      </c>
      <c r="AE456" t="s">
        <v>32</v>
      </c>
      <c r="AF456" s="5">
        <f t="shared" si="95"/>
        <v>0</v>
      </c>
      <c r="AG456" s="1">
        <v>8</v>
      </c>
      <c r="AH456" s="6">
        <f>ABS(8-Table1[[#This Row],[Die 1. Frauen des FCSP landet in der Regionalliga Nord (12er Liga) auf Rang...?]])</f>
        <v>0</v>
      </c>
      <c r="AI456" s="6">
        <v>5</v>
      </c>
      <c r="AJ456" s="1">
        <v>11</v>
      </c>
      <c r="AK456" s="6">
        <f>ABS(16-Table1[[#This Row],[Die U23 des FCSP landet in der Regionalliga Nord (18er Liga) auf Rang....?]])</f>
        <v>5</v>
      </c>
      <c r="AL456" s="6">
        <f>0-Table1[[#This Row],[Spalte17]]</f>
        <v>-5</v>
      </c>
      <c r="AM45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56"/>
    </row>
    <row r="457" spans="1:42" x14ac:dyDescent="0.25">
      <c r="A457">
        <v>455</v>
      </c>
      <c r="B457" t="s">
        <v>174</v>
      </c>
      <c r="C457" s="1">
        <v>13</v>
      </c>
      <c r="D457" s="6">
        <f>-18+Table1[[#This Row],[Auf welchem Platz landet der FC St. Pauli in der 1. Bundesliga 2025/26?]]</f>
        <v>-5</v>
      </c>
      <c r="E457" t="s">
        <v>14</v>
      </c>
      <c r="F457" s="5">
        <v>5</v>
      </c>
      <c r="G457" t="s">
        <v>14</v>
      </c>
      <c r="H457" t="s">
        <v>56</v>
      </c>
      <c r="I457" t="s">
        <v>43</v>
      </c>
      <c r="J457" t="s">
        <v>25</v>
      </c>
      <c r="K457">
        <f t="shared" si="84"/>
        <v>1</v>
      </c>
      <c r="L457">
        <f t="shared" si="85"/>
        <v>1</v>
      </c>
      <c r="M457">
        <f t="shared" si="86"/>
        <v>0</v>
      </c>
      <c r="N457">
        <f t="shared" si="87"/>
        <v>0</v>
      </c>
      <c r="O457" s="5">
        <f>SUM(Table1[[#This Row],[Spalte5]:[Spalte6]])*5</f>
        <v>10</v>
      </c>
      <c r="P457" t="s">
        <v>34</v>
      </c>
      <c r="Q457" t="s">
        <v>78</v>
      </c>
      <c r="R457" t="s">
        <v>23</v>
      </c>
      <c r="S457">
        <f t="shared" si="88"/>
        <v>0</v>
      </c>
      <c r="T457">
        <f t="shared" si="89"/>
        <v>1</v>
      </c>
      <c r="U457">
        <f t="shared" si="90"/>
        <v>0</v>
      </c>
      <c r="V457" s="5">
        <f>SUM(Table1[[#This Row],[Spalte94]:[Spalte92]])*5</f>
        <v>5</v>
      </c>
      <c r="W457" t="s">
        <v>15</v>
      </c>
      <c r="X457" s="5">
        <f t="shared" si="91"/>
        <v>0</v>
      </c>
      <c r="Y457" t="s">
        <v>18</v>
      </c>
      <c r="Z457" s="5">
        <f t="shared" si="92"/>
        <v>0</v>
      </c>
      <c r="AA457" t="s">
        <v>19</v>
      </c>
      <c r="AB457" s="5">
        <f t="shared" si="93"/>
        <v>0</v>
      </c>
      <c r="AC457" t="s">
        <v>27</v>
      </c>
      <c r="AD457" s="5">
        <f t="shared" si="94"/>
        <v>5</v>
      </c>
      <c r="AE457" t="s">
        <v>28</v>
      </c>
      <c r="AF457" s="5">
        <f t="shared" si="95"/>
        <v>0</v>
      </c>
      <c r="AG457" s="1">
        <v>4</v>
      </c>
      <c r="AH457" s="6">
        <f>ABS(8-Table1[[#This Row],[Die 1. Frauen des FCSP landet in der Regionalliga Nord (12er Liga) auf Rang...?]])</f>
        <v>4</v>
      </c>
      <c r="AI457" s="6">
        <f>0-Table1[[#This Row],[Spalte16]]</f>
        <v>-4</v>
      </c>
      <c r="AJ457" s="1">
        <v>14</v>
      </c>
      <c r="AK457" s="6">
        <f>ABS(16-Table1[[#This Row],[Die U23 des FCSP landet in der Regionalliga Nord (18er Liga) auf Rang....?]])</f>
        <v>2</v>
      </c>
      <c r="AL457" s="6">
        <f>0-Table1[[#This Row],[Spalte17]]</f>
        <v>-2</v>
      </c>
      <c r="AM45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57"/>
    </row>
    <row r="458" spans="1:42" x14ac:dyDescent="0.25">
      <c r="A458">
        <v>456</v>
      </c>
      <c r="B458" t="s">
        <v>938</v>
      </c>
      <c r="C458" s="1">
        <v>13</v>
      </c>
      <c r="D458" s="6">
        <f>-18+Table1[[#This Row],[Auf welchem Platz landet der FC St. Pauli in der 1. Bundesliga 2025/26?]]</f>
        <v>-5</v>
      </c>
      <c r="E458" t="s">
        <v>25</v>
      </c>
      <c r="F458" s="5"/>
      <c r="G458" t="s">
        <v>14</v>
      </c>
      <c r="H458" t="s">
        <v>25</v>
      </c>
      <c r="I458" t="s">
        <v>16</v>
      </c>
      <c r="J458" t="s">
        <v>56</v>
      </c>
      <c r="K458">
        <f t="shared" si="84"/>
        <v>1</v>
      </c>
      <c r="L458">
        <f t="shared" si="85"/>
        <v>1</v>
      </c>
      <c r="M458">
        <f t="shared" si="86"/>
        <v>0</v>
      </c>
      <c r="N458">
        <f t="shared" si="87"/>
        <v>1</v>
      </c>
      <c r="O458" s="5">
        <f>SUM(Table1[[#This Row],[Spalte5]:[Spalte6]])*5</f>
        <v>15</v>
      </c>
      <c r="P458" t="s">
        <v>34</v>
      </c>
      <c r="Q458" t="s">
        <v>78</v>
      </c>
      <c r="R458" t="s">
        <v>15</v>
      </c>
      <c r="S458">
        <f t="shared" si="88"/>
        <v>0</v>
      </c>
      <c r="T458">
        <f t="shared" si="89"/>
        <v>1</v>
      </c>
      <c r="U458">
        <f t="shared" si="90"/>
        <v>0</v>
      </c>
      <c r="V458" s="5">
        <f>SUM(Table1[[#This Row],[Spalte94]:[Spalte92]])*5</f>
        <v>5</v>
      </c>
      <c r="W458" t="s">
        <v>15</v>
      </c>
      <c r="X458" s="5">
        <f t="shared" si="91"/>
        <v>0</v>
      </c>
      <c r="Y458" t="s">
        <v>46</v>
      </c>
      <c r="Z458" s="5">
        <f t="shared" si="92"/>
        <v>0</v>
      </c>
      <c r="AA458" t="s">
        <v>19</v>
      </c>
      <c r="AB458" s="5">
        <f t="shared" si="93"/>
        <v>0</v>
      </c>
      <c r="AC458" t="s">
        <v>27</v>
      </c>
      <c r="AD458" s="5">
        <f t="shared" si="94"/>
        <v>5</v>
      </c>
      <c r="AE458" t="s">
        <v>32</v>
      </c>
      <c r="AF458" s="5">
        <f t="shared" si="95"/>
        <v>0</v>
      </c>
      <c r="AG458" s="1">
        <v>5</v>
      </c>
      <c r="AH458" s="6">
        <f>ABS(8-Table1[[#This Row],[Die 1. Frauen des FCSP landet in der Regionalliga Nord (12er Liga) auf Rang...?]])</f>
        <v>3</v>
      </c>
      <c r="AI458" s="6">
        <f>0-Table1[[#This Row],[Spalte16]]</f>
        <v>-3</v>
      </c>
      <c r="AJ458" s="1">
        <v>13</v>
      </c>
      <c r="AK458" s="6">
        <f>ABS(16-Table1[[#This Row],[Die U23 des FCSP landet in der Regionalliga Nord (18er Liga) auf Rang....?]])</f>
        <v>3</v>
      </c>
      <c r="AL458" s="6">
        <f>0-Table1[[#This Row],[Spalte17]]</f>
        <v>-3</v>
      </c>
      <c r="AM45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58"/>
    </row>
    <row r="459" spans="1:42" x14ac:dyDescent="0.25">
      <c r="A459">
        <v>457</v>
      </c>
      <c r="B459" t="s">
        <v>214</v>
      </c>
      <c r="C459" s="1">
        <v>11</v>
      </c>
      <c r="D459" s="6">
        <f>-18+Table1[[#This Row],[Auf welchem Platz landet der FC St. Pauli in der 1. Bundesliga 2025/26?]]</f>
        <v>-7</v>
      </c>
      <c r="E459" t="s">
        <v>14</v>
      </c>
      <c r="F459" s="5">
        <v>5</v>
      </c>
      <c r="G459" t="s">
        <v>14</v>
      </c>
      <c r="H459" t="s">
        <v>56</v>
      </c>
      <c r="I459" t="s">
        <v>43</v>
      </c>
      <c r="J459" t="s">
        <v>25</v>
      </c>
      <c r="K459">
        <f t="shared" si="84"/>
        <v>1</v>
      </c>
      <c r="L459">
        <f t="shared" si="85"/>
        <v>1</v>
      </c>
      <c r="M459">
        <f t="shared" si="86"/>
        <v>0</v>
      </c>
      <c r="N459">
        <f t="shared" si="87"/>
        <v>0</v>
      </c>
      <c r="O459" s="5">
        <f>SUM(Table1[[#This Row],[Spalte5]:[Spalte6]])*5</f>
        <v>10</v>
      </c>
      <c r="P459" t="s">
        <v>34</v>
      </c>
      <c r="Q459" t="s">
        <v>15</v>
      </c>
      <c r="R459" t="s">
        <v>78</v>
      </c>
      <c r="S459">
        <f t="shared" si="88"/>
        <v>0</v>
      </c>
      <c r="T459">
        <f t="shared" si="89"/>
        <v>1</v>
      </c>
      <c r="U459">
        <f t="shared" si="90"/>
        <v>0</v>
      </c>
      <c r="V459" s="5">
        <f>SUM(Table1[[#This Row],[Spalte94]:[Spalte92]])*5</f>
        <v>5</v>
      </c>
      <c r="W459" t="s">
        <v>15</v>
      </c>
      <c r="X459" s="5">
        <f t="shared" si="91"/>
        <v>0</v>
      </c>
      <c r="Y459" t="s">
        <v>18</v>
      </c>
      <c r="Z459" s="5">
        <f t="shared" si="92"/>
        <v>0</v>
      </c>
      <c r="AA459" t="s">
        <v>19</v>
      </c>
      <c r="AB459" s="5">
        <f t="shared" si="93"/>
        <v>0</v>
      </c>
      <c r="AC459" t="s">
        <v>27</v>
      </c>
      <c r="AD459" s="5">
        <f t="shared" si="94"/>
        <v>5</v>
      </c>
      <c r="AE459" t="s">
        <v>28</v>
      </c>
      <c r="AF459" s="5">
        <f t="shared" si="95"/>
        <v>0</v>
      </c>
      <c r="AG459" s="1">
        <v>8</v>
      </c>
      <c r="AH459" s="6">
        <f>ABS(8-Table1[[#This Row],[Die 1. Frauen des FCSP landet in der Regionalliga Nord (12er Liga) auf Rang...?]])</f>
        <v>0</v>
      </c>
      <c r="AI459" s="6">
        <v>5</v>
      </c>
      <c r="AJ459" s="1">
        <v>7</v>
      </c>
      <c r="AK459" s="6">
        <f>ABS(16-Table1[[#This Row],[Die U23 des FCSP landet in der Regionalliga Nord (18er Liga) auf Rang....?]])</f>
        <v>9</v>
      </c>
      <c r="AL459" s="6">
        <f>0-Table1[[#This Row],[Spalte17]]</f>
        <v>-9</v>
      </c>
      <c r="AM45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59"/>
    </row>
    <row r="460" spans="1:42" x14ac:dyDescent="0.25">
      <c r="A460">
        <v>458</v>
      </c>
      <c r="B460" t="s">
        <v>99</v>
      </c>
      <c r="C460" s="1">
        <v>13</v>
      </c>
      <c r="D460" s="6">
        <f>-18+Table1[[#This Row],[Auf welchem Platz landet der FC St. Pauli in der 1. Bundesliga 2025/26?]]</f>
        <v>-5</v>
      </c>
      <c r="E460" t="s">
        <v>14</v>
      </c>
      <c r="F460" s="5">
        <v>5</v>
      </c>
      <c r="G460" t="s">
        <v>14</v>
      </c>
      <c r="H460" t="s">
        <v>25</v>
      </c>
      <c r="I460" t="s">
        <v>17</v>
      </c>
      <c r="J460" t="s">
        <v>43</v>
      </c>
      <c r="K460">
        <f t="shared" si="84"/>
        <v>1</v>
      </c>
      <c r="L460">
        <f t="shared" si="85"/>
        <v>1</v>
      </c>
      <c r="M460">
        <f t="shared" si="86"/>
        <v>1</v>
      </c>
      <c r="N460">
        <f t="shared" si="87"/>
        <v>0</v>
      </c>
      <c r="O460" s="5">
        <f>SUM(Table1[[#This Row],[Spalte5]:[Spalte6]])*5</f>
        <v>15</v>
      </c>
      <c r="P460" t="s">
        <v>78</v>
      </c>
      <c r="Q460" t="s">
        <v>34</v>
      </c>
      <c r="R460" t="s">
        <v>23</v>
      </c>
      <c r="S460">
        <f t="shared" si="88"/>
        <v>0</v>
      </c>
      <c r="T460">
        <f t="shared" si="89"/>
        <v>1</v>
      </c>
      <c r="U460">
        <f t="shared" si="90"/>
        <v>0</v>
      </c>
      <c r="V460" s="5">
        <f>SUM(Table1[[#This Row],[Spalte94]:[Spalte92]])*5</f>
        <v>5</v>
      </c>
      <c r="W460" t="s">
        <v>23</v>
      </c>
      <c r="X460" s="5">
        <f t="shared" si="91"/>
        <v>0</v>
      </c>
      <c r="Y460" t="s">
        <v>18</v>
      </c>
      <c r="Z460" s="5">
        <f t="shared" si="92"/>
        <v>0</v>
      </c>
      <c r="AA460" t="s">
        <v>35</v>
      </c>
      <c r="AB460" s="5">
        <f t="shared" si="93"/>
        <v>0</v>
      </c>
      <c r="AC460" t="s">
        <v>27</v>
      </c>
      <c r="AD460" s="5">
        <f t="shared" si="94"/>
        <v>5</v>
      </c>
      <c r="AE460" t="s">
        <v>37</v>
      </c>
      <c r="AF460" s="5">
        <f t="shared" si="95"/>
        <v>0</v>
      </c>
      <c r="AG460" s="1">
        <v>3</v>
      </c>
      <c r="AH460" s="6">
        <f>ABS(8-Table1[[#This Row],[Die 1. Frauen des FCSP landet in der Regionalliga Nord (12er Liga) auf Rang...?]])</f>
        <v>5</v>
      </c>
      <c r="AI460" s="6">
        <f>0-Table1[[#This Row],[Spalte16]]</f>
        <v>-5</v>
      </c>
      <c r="AJ460" s="1">
        <v>10</v>
      </c>
      <c r="AK460" s="6">
        <f>ABS(16-Table1[[#This Row],[Die U23 des FCSP landet in der Regionalliga Nord (18er Liga) auf Rang....?]])</f>
        <v>6</v>
      </c>
      <c r="AL460" s="6">
        <f>0-Table1[[#This Row],[Spalte17]]</f>
        <v>-6</v>
      </c>
      <c r="AM46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60"/>
    </row>
    <row r="461" spans="1:42" x14ac:dyDescent="0.25">
      <c r="A461">
        <v>459</v>
      </c>
      <c r="B461" t="s">
        <v>941</v>
      </c>
      <c r="C461" s="1">
        <v>8</v>
      </c>
      <c r="D461" s="6">
        <f>-18+Table1[[#This Row],[Auf welchem Platz landet der FC St. Pauli in der 1. Bundesliga 2025/26?]]</f>
        <v>-10</v>
      </c>
      <c r="E461" t="s">
        <v>14</v>
      </c>
      <c r="F461" s="5">
        <v>5</v>
      </c>
      <c r="G461" t="s">
        <v>14</v>
      </c>
      <c r="H461" t="s">
        <v>25</v>
      </c>
      <c r="I461" t="s">
        <v>56</v>
      </c>
      <c r="J461" t="s">
        <v>17</v>
      </c>
      <c r="K461">
        <f t="shared" si="84"/>
        <v>1</v>
      </c>
      <c r="L461">
        <f t="shared" si="85"/>
        <v>1</v>
      </c>
      <c r="M461">
        <f t="shared" si="86"/>
        <v>1</v>
      </c>
      <c r="N461">
        <f t="shared" si="87"/>
        <v>0</v>
      </c>
      <c r="O461" s="5">
        <f>SUM(Table1[[#This Row],[Spalte5]:[Spalte6]])*5</f>
        <v>15</v>
      </c>
      <c r="P461" t="s">
        <v>34</v>
      </c>
      <c r="Q461" t="s">
        <v>78</v>
      </c>
      <c r="R461" t="s">
        <v>23</v>
      </c>
      <c r="S461">
        <f t="shared" si="88"/>
        <v>0</v>
      </c>
      <c r="T461">
        <f t="shared" si="89"/>
        <v>1</v>
      </c>
      <c r="U461">
        <f t="shared" si="90"/>
        <v>0</v>
      </c>
      <c r="V461" s="5">
        <f>SUM(Table1[[#This Row],[Spalte94]:[Spalte92]])*5</f>
        <v>5</v>
      </c>
      <c r="W461" t="s">
        <v>54</v>
      </c>
      <c r="X461" s="5">
        <f t="shared" si="91"/>
        <v>5</v>
      </c>
      <c r="Y461" t="s">
        <v>46</v>
      </c>
      <c r="Z461" s="5">
        <f t="shared" si="92"/>
        <v>0</v>
      </c>
      <c r="AA461" t="s">
        <v>65</v>
      </c>
      <c r="AB461" s="5">
        <f t="shared" si="93"/>
        <v>5</v>
      </c>
      <c r="AC461" t="s">
        <v>20</v>
      </c>
      <c r="AD461" s="5">
        <f t="shared" si="94"/>
        <v>0</v>
      </c>
      <c r="AE461" t="s">
        <v>32</v>
      </c>
      <c r="AF461" s="5">
        <f t="shared" si="95"/>
        <v>0</v>
      </c>
      <c r="AG461" s="1">
        <v>5</v>
      </c>
      <c r="AH461" s="6">
        <f>ABS(8-Table1[[#This Row],[Die 1. Frauen des FCSP landet in der Regionalliga Nord (12er Liga) auf Rang...?]])</f>
        <v>3</v>
      </c>
      <c r="AI461" s="6">
        <f>0-Table1[[#This Row],[Spalte16]]</f>
        <v>-3</v>
      </c>
      <c r="AJ461" s="1">
        <v>13</v>
      </c>
      <c r="AK461" s="6">
        <f>ABS(16-Table1[[#This Row],[Die U23 des FCSP landet in der Regionalliga Nord (18er Liga) auf Rang....?]])</f>
        <v>3</v>
      </c>
      <c r="AL461" s="6">
        <f>0-Table1[[#This Row],[Spalte17]]</f>
        <v>-3</v>
      </c>
      <c r="AM46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61"/>
    </row>
    <row r="462" spans="1:42" x14ac:dyDescent="0.25">
      <c r="A462">
        <v>460</v>
      </c>
      <c r="B462" t="s">
        <v>829</v>
      </c>
      <c r="C462" s="1">
        <v>15</v>
      </c>
      <c r="D462" s="6">
        <f>-18+Table1[[#This Row],[Auf welchem Platz landet der FC St. Pauli in der 1. Bundesliga 2025/26?]]</f>
        <v>-3</v>
      </c>
      <c r="E462" t="s">
        <v>14</v>
      </c>
      <c r="F462" s="5">
        <v>5</v>
      </c>
      <c r="G462" t="s">
        <v>14</v>
      </c>
      <c r="H462" t="s">
        <v>54</v>
      </c>
      <c r="I462" t="s">
        <v>56</v>
      </c>
      <c r="J462" t="s">
        <v>16</v>
      </c>
      <c r="K462">
        <f t="shared" si="84"/>
        <v>1</v>
      </c>
      <c r="L462">
        <f t="shared" si="85"/>
        <v>0</v>
      </c>
      <c r="M462">
        <f t="shared" si="86"/>
        <v>0</v>
      </c>
      <c r="N462">
        <f t="shared" si="87"/>
        <v>1</v>
      </c>
      <c r="O462" s="5">
        <f>SUM(Table1[[#This Row],[Spalte5]:[Spalte6]])*5</f>
        <v>10</v>
      </c>
      <c r="P462" t="s">
        <v>34</v>
      </c>
      <c r="Q462" t="s">
        <v>15</v>
      </c>
      <c r="R462" t="s">
        <v>23</v>
      </c>
      <c r="S462">
        <f t="shared" si="88"/>
        <v>0</v>
      </c>
      <c r="T462">
        <f t="shared" si="89"/>
        <v>0</v>
      </c>
      <c r="U462">
        <f t="shared" si="90"/>
        <v>0</v>
      </c>
      <c r="V462" s="5">
        <f>SUM(Table1[[#This Row],[Spalte94]:[Spalte92]])*5</f>
        <v>0</v>
      </c>
      <c r="W462" t="s">
        <v>34</v>
      </c>
      <c r="X462" s="5">
        <f t="shared" si="91"/>
        <v>0</v>
      </c>
      <c r="Y462" t="s">
        <v>18</v>
      </c>
      <c r="Z462" s="5">
        <f t="shared" si="92"/>
        <v>0</v>
      </c>
      <c r="AA462" t="s">
        <v>35</v>
      </c>
      <c r="AB462" s="5">
        <f t="shared" si="93"/>
        <v>0</v>
      </c>
      <c r="AC462" t="s">
        <v>27</v>
      </c>
      <c r="AD462" s="5">
        <f t="shared" si="94"/>
        <v>5</v>
      </c>
      <c r="AE462" t="s">
        <v>32</v>
      </c>
      <c r="AF462" s="5">
        <f t="shared" si="95"/>
        <v>0</v>
      </c>
      <c r="AG462" s="1">
        <v>9</v>
      </c>
      <c r="AH462" s="6">
        <f>ABS(8-Table1[[#This Row],[Die 1. Frauen des FCSP landet in der Regionalliga Nord (12er Liga) auf Rang...?]])</f>
        <v>1</v>
      </c>
      <c r="AI462" s="6">
        <f>0-Table1[[#This Row],[Spalte16]]</f>
        <v>-1</v>
      </c>
      <c r="AJ462" s="1">
        <v>14</v>
      </c>
      <c r="AK462" s="6">
        <f>ABS(16-Table1[[#This Row],[Die U23 des FCSP landet in der Regionalliga Nord (18er Liga) auf Rang....?]])</f>
        <v>2</v>
      </c>
      <c r="AL462" s="6">
        <f>0-Table1[[#This Row],[Spalte17]]</f>
        <v>-2</v>
      </c>
      <c r="AM46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62"/>
    </row>
    <row r="463" spans="1:42" x14ac:dyDescent="0.25">
      <c r="A463">
        <v>461</v>
      </c>
      <c r="B463" t="s">
        <v>227</v>
      </c>
      <c r="C463" s="1">
        <v>13</v>
      </c>
      <c r="D463" s="6">
        <f>-18+Table1[[#This Row],[Auf welchem Platz landet der FC St. Pauli in der 1. Bundesliga 2025/26?]]</f>
        <v>-5</v>
      </c>
      <c r="E463" t="s">
        <v>14</v>
      </c>
      <c r="F463" s="5">
        <v>5</v>
      </c>
      <c r="G463" t="s">
        <v>14</v>
      </c>
      <c r="H463" t="s">
        <v>56</v>
      </c>
      <c r="I463" t="s">
        <v>54</v>
      </c>
      <c r="J463" t="s">
        <v>25</v>
      </c>
      <c r="K463">
        <f t="shared" si="84"/>
        <v>1</v>
      </c>
      <c r="L463">
        <f t="shared" si="85"/>
        <v>1</v>
      </c>
      <c r="M463">
        <f t="shared" si="86"/>
        <v>0</v>
      </c>
      <c r="N463">
        <f t="shared" si="87"/>
        <v>0</v>
      </c>
      <c r="O463" s="5">
        <f>SUM(Table1[[#This Row],[Spalte5]:[Spalte6]])*5</f>
        <v>10</v>
      </c>
      <c r="P463" t="s">
        <v>34</v>
      </c>
      <c r="Q463" t="s">
        <v>78</v>
      </c>
      <c r="R463" t="s">
        <v>23</v>
      </c>
      <c r="S463">
        <f t="shared" si="88"/>
        <v>0</v>
      </c>
      <c r="T463">
        <f t="shared" si="89"/>
        <v>1</v>
      </c>
      <c r="U463">
        <f t="shared" si="90"/>
        <v>0</v>
      </c>
      <c r="V463" s="5">
        <f>SUM(Table1[[#This Row],[Spalte94]:[Spalte92]])*5</f>
        <v>5</v>
      </c>
      <c r="W463" t="s">
        <v>15</v>
      </c>
      <c r="X463" s="5">
        <f t="shared" si="91"/>
        <v>0</v>
      </c>
      <c r="Y463" t="s">
        <v>18</v>
      </c>
      <c r="Z463" s="5">
        <f t="shared" si="92"/>
        <v>0</v>
      </c>
      <c r="AA463" t="s">
        <v>35</v>
      </c>
      <c r="AB463" s="5">
        <f t="shared" si="93"/>
        <v>0</v>
      </c>
      <c r="AC463" t="s">
        <v>27</v>
      </c>
      <c r="AD463" s="5">
        <f t="shared" si="94"/>
        <v>5</v>
      </c>
      <c r="AE463" t="s">
        <v>28</v>
      </c>
      <c r="AF463" s="5">
        <f t="shared" si="95"/>
        <v>0</v>
      </c>
      <c r="AG463" s="1">
        <v>6</v>
      </c>
      <c r="AH463" s="6">
        <f>ABS(8-Table1[[#This Row],[Die 1. Frauen des FCSP landet in der Regionalliga Nord (12er Liga) auf Rang...?]])</f>
        <v>2</v>
      </c>
      <c r="AI463" s="6">
        <f>0-Table1[[#This Row],[Spalte16]]</f>
        <v>-2</v>
      </c>
      <c r="AJ463" s="1">
        <v>12</v>
      </c>
      <c r="AK463" s="6">
        <f>ABS(16-Table1[[#This Row],[Die U23 des FCSP landet in der Regionalliga Nord (18er Liga) auf Rang....?]])</f>
        <v>4</v>
      </c>
      <c r="AL463" s="6">
        <f>0-Table1[[#This Row],[Spalte17]]</f>
        <v>-4</v>
      </c>
      <c r="AM46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63"/>
    </row>
    <row r="464" spans="1:42" x14ac:dyDescent="0.25">
      <c r="A464">
        <v>462</v>
      </c>
      <c r="B464" t="s">
        <v>396</v>
      </c>
      <c r="C464" s="1">
        <v>13</v>
      </c>
      <c r="D464" s="6">
        <f>-18+Table1[[#This Row],[Auf welchem Platz landet der FC St. Pauli in der 1. Bundesliga 2025/26?]]</f>
        <v>-5</v>
      </c>
      <c r="E464" t="s">
        <v>14</v>
      </c>
      <c r="F464" s="5">
        <v>5</v>
      </c>
      <c r="G464" t="s">
        <v>14</v>
      </c>
      <c r="H464" t="s">
        <v>54</v>
      </c>
      <c r="I464" t="s">
        <v>56</v>
      </c>
      <c r="J464" t="s">
        <v>17</v>
      </c>
      <c r="K464">
        <f t="shared" si="84"/>
        <v>1</v>
      </c>
      <c r="L464">
        <f t="shared" si="85"/>
        <v>0</v>
      </c>
      <c r="M464">
        <f t="shared" si="86"/>
        <v>1</v>
      </c>
      <c r="N464">
        <f t="shared" si="87"/>
        <v>0</v>
      </c>
      <c r="O464" s="5">
        <f>SUM(Table1[[#This Row],[Spalte5]:[Spalte6]])*5</f>
        <v>10</v>
      </c>
      <c r="P464" t="s">
        <v>78</v>
      </c>
      <c r="Q464" t="s">
        <v>34</v>
      </c>
      <c r="R464" t="s">
        <v>15</v>
      </c>
      <c r="S464">
        <f t="shared" si="88"/>
        <v>0</v>
      </c>
      <c r="T464">
        <f t="shared" si="89"/>
        <v>1</v>
      </c>
      <c r="U464">
        <f t="shared" si="90"/>
        <v>0</v>
      </c>
      <c r="V464" s="5">
        <f>SUM(Table1[[#This Row],[Spalte94]:[Spalte92]])*5</f>
        <v>5</v>
      </c>
      <c r="W464" t="s">
        <v>15</v>
      </c>
      <c r="X464" s="5">
        <f t="shared" si="91"/>
        <v>0</v>
      </c>
      <c r="Y464" t="s">
        <v>18</v>
      </c>
      <c r="Z464" s="5">
        <f t="shared" si="92"/>
        <v>0</v>
      </c>
      <c r="AA464" t="s">
        <v>19</v>
      </c>
      <c r="AB464" s="5">
        <f t="shared" si="93"/>
        <v>0</v>
      </c>
      <c r="AC464" t="s">
        <v>27</v>
      </c>
      <c r="AD464" s="5">
        <f t="shared" si="94"/>
        <v>5</v>
      </c>
      <c r="AE464" t="s">
        <v>28</v>
      </c>
      <c r="AF464" s="5">
        <f t="shared" si="95"/>
        <v>0</v>
      </c>
      <c r="AG464" s="1">
        <v>4</v>
      </c>
      <c r="AH464" s="6">
        <f>ABS(8-Table1[[#This Row],[Die 1. Frauen des FCSP landet in der Regionalliga Nord (12er Liga) auf Rang...?]])</f>
        <v>4</v>
      </c>
      <c r="AI464" s="6">
        <f>0-Table1[[#This Row],[Spalte16]]</f>
        <v>-4</v>
      </c>
      <c r="AJ464" s="1">
        <v>14</v>
      </c>
      <c r="AK464" s="6">
        <f>ABS(16-Table1[[#This Row],[Die U23 des FCSP landet in der Regionalliga Nord (18er Liga) auf Rang....?]])</f>
        <v>2</v>
      </c>
      <c r="AL464" s="6">
        <f>0-Table1[[#This Row],[Spalte17]]</f>
        <v>-2</v>
      </c>
      <c r="AM46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64"/>
    </row>
    <row r="465" spans="1:42" x14ac:dyDescent="0.25">
      <c r="A465">
        <v>463</v>
      </c>
      <c r="B465" t="s">
        <v>818</v>
      </c>
      <c r="C465" s="1">
        <v>14</v>
      </c>
      <c r="D465" s="6">
        <f>-18+Table1[[#This Row],[Auf welchem Platz landet der FC St. Pauli in der 1. Bundesliga 2025/26?]]</f>
        <v>-4</v>
      </c>
      <c r="E465" t="s">
        <v>14</v>
      </c>
      <c r="F465" s="5">
        <v>5</v>
      </c>
      <c r="G465" t="s">
        <v>14</v>
      </c>
      <c r="H465" t="s">
        <v>54</v>
      </c>
      <c r="I465" t="s">
        <v>16</v>
      </c>
      <c r="J465" t="s">
        <v>56</v>
      </c>
      <c r="K465">
        <f t="shared" si="84"/>
        <v>1</v>
      </c>
      <c r="L465">
        <f t="shared" si="85"/>
        <v>0</v>
      </c>
      <c r="M465">
        <f t="shared" si="86"/>
        <v>0</v>
      </c>
      <c r="N465">
        <f t="shared" si="87"/>
        <v>1</v>
      </c>
      <c r="O465" s="5">
        <f>SUM(Table1[[#This Row],[Spalte5]:[Spalte6]])*5</f>
        <v>10</v>
      </c>
      <c r="P465" t="s">
        <v>78</v>
      </c>
      <c r="Q465" t="s">
        <v>41</v>
      </c>
      <c r="R465" t="s">
        <v>34</v>
      </c>
      <c r="S465">
        <f t="shared" si="88"/>
        <v>0</v>
      </c>
      <c r="T465">
        <f t="shared" si="89"/>
        <v>1</v>
      </c>
      <c r="U465">
        <f t="shared" si="90"/>
        <v>0</v>
      </c>
      <c r="V465" s="5">
        <f>SUM(Table1[[#This Row],[Spalte94]:[Spalte92]])*5</f>
        <v>5</v>
      </c>
      <c r="W465" t="s">
        <v>58</v>
      </c>
      <c r="X465" s="5">
        <f t="shared" si="91"/>
        <v>0</v>
      </c>
      <c r="Y465" t="s">
        <v>48</v>
      </c>
      <c r="Z465" s="5">
        <f t="shared" si="92"/>
        <v>0</v>
      </c>
      <c r="AA465" t="s">
        <v>19</v>
      </c>
      <c r="AB465" s="5">
        <f t="shared" si="93"/>
        <v>0</v>
      </c>
      <c r="AC465" t="s">
        <v>20</v>
      </c>
      <c r="AD465" s="5">
        <f t="shared" si="94"/>
        <v>0</v>
      </c>
      <c r="AE465" t="s">
        <v>28</v>
      </c>
      <c r="AF465" s="5">
        <f t="shared" si="95"/>
        <v>0</v>
      </c>
      <c r="AG465" s="1">
        <v>9</v>
      </c>
      <c r="AH465" s="6">
        <f>ABS(8-Table1[[#This Row],[Die 1. Frauen des FCSP landet in der Regionalliga Nord (12er Liga) auf Rang...?]])</f>
        <v>1</v>
      </c>
      <c r="AI465" s="6">
        <f>0-Table1[[#This Row],[Spalte16]]</f>
        <v>-1</v>
      </c>
      <c r="AJ465" s="1">
        <v>15</v>
      </c>
      <c r="AK465" s="6">
        <f>ABS(16-Table1[[#This Row],[Die U23 des FCSP landet in der Regionalliga Nord (18er Liga) auf Rang....?]])</f>
        <v>1</v>
      </c>
      <c r="AL465" s="6">
        <f>0-Table1[[#This Row],[Spalte17]]</f>
        <v>-1</v>
      </c>
      <c r="AM46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65"/>
    </row>
    <row r="466" spans="1:42" x14ac:dyDescent="0.25">
      <c r="A466">
        <v>464</v>
      </c>
      <c r="B466" t="s">
        <v>786</v>
      </c>
      <c r="C466" s="1">
        <v>13</v>
      </c>
      <c r="D466" s="6">
        <f>-18+Table1[[#This Row],[Auf welchem Platz landet der FC St. Pauli in der 1. Bundesliga 2025/26?]]</f>
        <v>-5</v>
      </c>
      <c r="E466" t="s">
        <v>14</v>
      </c>
      <c r="F466" s="5">
        <v>5</v>
      </c>
      <c r="G466" t="s">
        <v>14</v>
      </c>
      <c r="H466" t="s">
        <v>56</v>
      </c>
      <c r="I466" t="s">
        <v>25</v>
      </c>
      <c r="J466" t="s">
        <v>16</v>
      </c>
      <c r="K466">
        <f t="shared" si="84"/>
        <v>1</v>
      </c>
      <c r="L466">
        <f t="shared" si="85"/>
        <v>1</v>
      </c>
      <c r="M466">
        <f t="shared" si="86"/>
        <v>0</v>
      </c>
      <c r="N466">
        <f t="shared" si="87"/>
        <v>1</v>
      </c>
      <c r="O466" s="5">
        <f>SUM(Table1[[#This Row],[Spalte5]:[Spalte6]])*5</f>
        <v>15</v>
      </c>
      <c r="P466" t="s">
        <v>23</v>
      </c>
      <c r="Q466" t="s">
        <v>41</v>
      </c>
      <c r="R466" t="s">
        <v>34</v>
      </c>
      <c r="S466">
        <f t="shared" si="88"/>
        <v>0</v>
      </c>
      <c r="T466">
        <f t="shared" si="89"/>
        <v>0</v>
      </c>
      <c r="U466">
        <f t="shared" si="90"/>
        <v>0</v>
      </c>
      <c r="V466" s="5">
        <f>SUM(Table1[[#This Row],[Spalte94]:[Spalte92]])*5</f>
        <v>0</v>
      </c>
      <c r="W466" t="s">
        <v>23</v>
      </c>
      <c r="X466" s="5">
        <f t="shared" si="91"/>
        <v>0</v>
      </c>
      <c r="Y466" t="s">
        <v>46</v>
      </c>
      <c r="Z466" s="5">
        <f t="shared" si="92"/>
        <v>0</v>
      </c>
      <c r="AA466" t="s">
        <v>19</v>
      </c>
      <c r="AB466" s="5">
        <f t="shared" si="93"/>
        <v>0</v>
      </c>
      <c r="AC466" t="s">
        <v>27</v>
      </c>
      <c r="AD466" s="5">
        <f t="shared" si="94"/>
        <v>5</v>
      </c>
      <c r="AE466" t="s">
        <v>32</v>
      </c>
      <c r="AF466" s="5">
        <f t="shared" si="95"/>
        <v>0</v>
      </c>
      <c r="AG466" s="1">
        <v>6</v>
      </c>
      <c r="AH466" s="6">
        <f>ABS(8-Table1[[#This Row],[Die 1. Frauen des FCSP landet in der Regionalliga Nord (12er Liga) auf Rang...?]])</f>
        <v>2</v>
      </c>
      <c r="AI466" s="6">
        <f>0-Table1[[#This Row],[Spalte16]]</f>
        <v>-2</v>
      </c>
      <c r="AJ466" s="1">
        <v>12</v>
      </c>
      <c r="AK466" s="6">
        <f>ABS(16-Table1[[#This Row],[Die U23 des FCSP landet in der Regionalliga Nord (18er Liga) auf Rang....?]])</f>
        <v>4</v>
      </c>
      <c r="AL466" s="6">
        <f>0-Table1[[#This Row],[Spalte17]]</f>
        <v>-4</v>
      </c>
      <c r="AM46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66"/>
    </row>
    <row r="467" spans="1:42" x14ac:dyDescent="0.25">
      <c r="A467">
        <v>465</v>
      </c>
      <c r="B467" t="s">
        <v>542</v>
      </c>
      <c r="C467" s="1">
        <v>13</v>
      </c>
      <c r="D467" s="6">
        <f>-18+Table1[[#This Row],[Auf welchem Platz landet der FC St. Pauli in der 1. Bundesliga 2025/26?]]</f>
        <v>-5</v>
      </c>
      <c r="E467" t="s">
        <v>14</v>
      </c>
      <c r="F467" s="5">
        <v>5</v>
      </c>
      <c r="G467" t="s">
        <v>25</v>
      </c>
      <c r="H467" t="s">
        <v>56</v>
      </c>
      <c r="I467" t="s">
        <v>17</v>
      </c>
      <c r="J467" t="s">
        <v>14</v>
      </c>
      <c r="K467">
        <f t="shared" si="84"/>
        <v>1</v>
      </c>
      <c r="L467">
        <f t="shared" si="85"/>
        <v>1</v>
      </c>
      <c r="M467">
        <f t="shared" si="86"/>
        <v>1</v>
      </c>
      <c r="N467">
        <f t="shared" si="87"/>
        <v>0</v>
      </c>
      <c r="O467" s="5">
        <f>SUM(Table1[[#This Row],[Spalte5]:[Spalte6]])*5</f>
        <v>15</v>
      </c>
      <c r="P467" t="s">
        <v>78</v>
      </c>
      <c r="Q467" t="s">
        <v>34</v>
      </c>
      <c r="R467" t="s">
        <v>23</v>
      </c>
      <c r="S467">
        <f t="shared" si="88"/>
        <v>0</v>
      </c>
      <c r="T467">
        <f t="shared" si="89"/>
        <v>1</v>
      </c>
      <c r="U467">
        <f t="shared" si="90"/>
        <v>0</v>
      </c>
      <c r="V467" s="5">
        <f>SUM(Table1[[#This Row],[Spalte94]:[Spalte92]])*5</f>
        <v>5</v>
      </c>
      <c r="W467" t="s">
        <v>23</v>
      </c>
      <c r="X467" s="5">
        <f t="shared" si="91"/>
        <v>0</v>
      </c>
      <c r="Y467" t="s">
        <v>18</v>
      </c>
      <c r="Z467" s="5">
        <f t="shared" si="92"/>
        <v>0</v>
      </c>
      <c r="AA467" t="s">
        <v>19</v>
      </c>
      <c r="AB467" s="5">
        <f t="shared" si="93"/>
        <v>0</v>
      </c>
      <c r="AC467" t="s">
        <v>20</v>
      </c>
      <c r="AD467" s="5">
        <f t="shared" si="94"/>
        <v>0</v>
      </c>
      <c r="AE467" t="s">
        <v>32</v>
      </c>
      <c r="AF467" s="5">
        <f t="shared" si="95"/>
        <v>0</v>
      </c>
      <c r="AG467" s="1">
        <v>6</v>
      </c>
      <c r="AH467" s="6">
        <f>ABS(8-Table1[[#This Row],[Die 1. Frauen des FCSP landet in der Regionalliga Nord (12er Liga) auf Rang...?]])</f>
        <v>2</v>
      </c>
      <c r="AI467" s="6">
        <f>0-Table1[[#This Row],[Spalte16]]</f>
        <v>-2</v>
      </c>
      <c r="AJ467" s="1">
        <v>12</v>
      </c>
      <c r="AK467" s="6">
        <f>ABS(16-Table1[[#This Row],[Die U23 des FCSP landet in der Regionalliga Nord (18er Liga) auf Rang....?]])</f>
        <v>4</v>
      </c>
      <c r="AL467" s="6">
        <f>0-Table1[[#This Row],[Spalte17]]</f>
        <v>-4</v>
      </c>
      <c r="AM46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67"/>
    </row>
    <row r="468" spans="1:42" x14ac:dyDescent="0.25">
      <c r="A468">
        <v>466</v>
      </c>
      <c r="B468" t="s">
        <v>249</v>
      </c>
      <c r="C468" s="1">
        <v>7</v>
      </c>
      <c r="D468" s="6">
        <f>-18+Table1[[#This Row],[Auf welchem Platz landet der FC St. Pauli in der 1. Bundesliga 2025/26?]]</f>
        <v>-11</v>
      </c>
      <c r="E468" t="s">
        <v>14</v>
      </c>
      <c r="F468" s="5">
        <v>5</v>
      </c>
      <c r="G468" t="s">
        <v>14</v>
      </c>
      <c r="H468" t="s">
        <v>25</v>
      </c>
      <c r="I468" t="s">
        <v>17</v>
      </c>
      <c r="J468" t="s">
        <v>200</v>
      </c>
      <c r="K468">
        <f t="shared" si="84"/>
        <v>1</v>
      </c>
      <c r="L468">
        <f t="shared" si="85"/>
        <v>1</v>
      </c>
      <c r="M468">
        <f t="shared" si="86"/>
        <v>1</v>
      </c>
      <c r="N468">
        <f t="shared" si="87"/>
        <v>0</v>
      </c>
      <c r="O468" s="5">
        <f>SUM(Table1[[#This Row],[Spalte5]:[Spalte6]])*5</f>
        <v>15</v>
      </c>
      <c r="P468" t="s">
        <v>23</v>
      </c>
      <c r="Q468" t="s">
        <v>34</v>
      </c>
      <c r="R468" t="s">
        <v>78</v>
      </c>
      <c r="S468">
        <f t="shared" si="88"/>
        <v>0</v>
      </c>
      <c r="T468">
        <f t="shared" si="89"/>
        <v>1</v>
      </c>
      <c r="U468">
        <f t="shared" si="90"/>
        <v>0</v>
      </c>
      <c r="V468" s="5">
        <f>SUM(Table1[[#This Row],[Spalte94]:[Spalte92]])*5</f>
        <v>5</v>
      </c>
      <c r="W468" t="s">
        <v>23</v>
      </c>
      <c r="X468" s="5">
        <f t="shared" si="91"/>
        <v>0</v>
      </c>
      <c r="Y468" t="s">
        <v>18</v>
      </c>
      <c r="Z468" s="5">
        <f t="shared" si="92"/>
        <v>0</v>
      </c>
      <c r="AA468" t="s">
        <v>65</v>
      </c>
      <c r="AB468" s="5">
        <f t="shared" si="93"/>
        <v>5</v>
      </c>
      <c r="AC468" t="s">
        <v>27</v>
      </c>
      <c r="AD468" s="5">
        <f t="shared" si="94"/>
        <v>5</v>
      </c>
      <c r="AE468" t="s">
        <v>37</v>
      </c>
      <c r="AF468" s="5">
        <f t="shared" si="95"/>
        <v>0</v>
      </c>
      <c r="AG468" s="1">
        <v>6</v>
      </c>
      <c r="AH468" s="6">
        <f>ABS(8-Table1[[#This Row],[Die 1. Frauen des FCSP landet in der Regionalliga Nord (12er Liga) auf Rang...?]])</f>
        <v>2</v>
      </c>
      <c r="AI468" s="6">
        <f>0-Table1[[#This Row],[Spalte16]]</f>
        <v>-2</v>
      </c>
      <c r="AJ468" s="1">
        <v>13</v>
      </c>
      <c r="AK468" s="6">
        <f>ABS(16-Table1[[#This Row],[Die U23 des FCSP landet in der Regionalliga Nord (18er Liga) auf Rang....?]])</f>
        <v>3</v>
      </c>
      <c r="AL468" s="6">
        <f>0-Table1[[#This Row],[Spalte17]]</f>
        <v>-3</v>
      </c>
      <c r="AM46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68"/>
    </row>
    <row r="469" spans="1:42" x14ac:dyDescent="0.25">
      <c r="A469">
        <v>467</v>
      </c>
      <c r="B469" t="s">
        <v>412</v>
      </c>
      <c r="C469" s="1">
        <v>14</v>
      </c>
      <c r="D469" s="6">
        <f>-18+Table1[[#This Row],[Auf welchem Platz landet der FC St. Pauli in der 1. Bundesliga 2025/26?]]</f>
        <v>-4</v>
      </c>
      <c r="E469" t="s">
        <v>14</v>
      </c>
      <c r="F469" s="5">
        <v>5</v>
      </c>
      <c r="G469" t="s">
        <v>14</v>
      </c>
      <c r="H469" t="s">
        <v>56</v>
      </c>
      <c r="I469" t="s">
        <v>25</v>
      </c>
      <c r="J469" t="s">
        <v>43</v>
      </c>
      <c r="K469">
        <f t="shared" si="84"/>
        <v>1</v>
      </c>
      <c r="L469">
        <f t="shared" si="85"/>
        <v>1</v>
      </c>
      <c r="M469">
        <f t="shared" si="86"/>
        <v>0</v>
      </c>
      <c r="N469">
        <f t="shared" si="87"/>
        <v>0</v>
      </c>
      <c r="O469" s="5">
        <f>SUM(Table1[[#This Row],[Spalte5]:[Spalte6]])*5</f>
        <v>10</v>
      </c>
      <c r="P469" t="s">
        <v>23</v>
      </c>
      <c r="Q469" t="s">
        <v>34</v>
      </c>
      <c r="R469" t="s">
        <v>41</v>
      </c>
      <c r="S469">
        <f t="shared" si="88"/>
        <v>0</v>
      </c>
      <c r="T469">
        <f t="shared" si="89"/>
        <v>0</v>
      </c>
      <c r="U469">
        <f t="shared" si="90"/>
        <v>0</v>
      </c>
      <c r="V469" s="5">
        <f>SUM(Table1[[#This Row],[Spalte94]:[Spalte92]])*5</f>
        <v>0</v>
      </c>
      <c r="W469" t="s">
        <v>23</v>
      </c>
      <c r="X469" s="5">
        <f t="shared" si="91"/>
        <v>0</v>
      </c>
      <c r="Y469" t="s">
        <v>18</v>
      </c>
      <c r="Z469" s="5">
        <f t="shared" si="92"/>
        <v>0</v>
      </c>
      <c r="AA469" t="s">
        <v>19</v>
      </c>
      <c r="AB469" s="5">
        <f t="shared" si="93"/>
        <v>0</v>
      </c>
      <c r="AC469" t="s">
        <v>27</v>
      </c>
      <c r="AD469" s="5">
        <f t="shared" si="94"/>
        <v>5</v>
      </c>
      <c r="AE469" t="s">
        <v>37</v>
      </c>
      <c r="AF469" s="5">
        <f t="shared" si="95"/>
        <v>0</v>
      </c>
      <c r="AG469" s="1">
        <v>7</v>
      </c>
      <c r="AH469" s="6">
        <f>ABS(8-Table1[[#This Row],[Die 1. Frauen des FCSP landet in der Regionalliga Nord (12er Liga) auf Rang...?]])</f>
        <v>1</v>
      </c>
      <c r="AI469" s="6">
        <f>0-Table1[[#This Row],[Spalte16]]</f>
        <v>-1</v>
      </c>
      <c r="AJ469" s="1">
        <v>15</v>
      </c>
      <c r="AK469" s="6">
        <f>ABS(16-Table1[[#This Row],[Die U23 des FCSP landet in der Regionalliga Nord (18er Liga) auf Rang....?]])</f>
        <v>1</v>
      </c>
      <c r="AL469" s="6">
        <f>0-Table1[[#This Row],[Spalte17]]</f>
        <v>-1</v>
      </c>
      <c r="AM46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69"/>
    </row>
    <row r="470" spans="1:42" x14ac:dyDescent="0.25">
      <c r="A470">
        <v>468</v>
      </c>
      <c r="B470" t="s">
        <v>118</v>
      </c>
      <c r="C470" s="1">
        <v>13</v>
      </c>
      <c r="D470" s="6">
        <f>-18+Table1[[#This Row],[Auf welchem Platz landet der FC St. Pauli in der 1. Bundesliga 2025/26?]]</f>
        <v>-5</v>
      </c>
      <c r="E470" t="s">
        <v>14</v>
      </c>
      <c r="F470" s="5">
        <v>5</v>
      </c>
      <c r="G470" t="s">
        <v>14</v>
      </c>
      <c r="H470" t="s">
        <v>56</v>
      </c>
      <c r="I470" t="s">
        <v>25</v>
      </c>
      <c r="J470" t="s">
        <v>17</v>
      </c>
      <c r="K470">
        <f t="shared" si="84"/>
        <v>1</v>
      </c>
      <c r="L470">
        <f t="shared" si="85"/>
        <v>1</v>
      </c>
      <c r="M470">
        <f t="shared" si="86"/>
        <v>1</v>
      </c>
      <c r="N470">
        <f t="shared" si="87"/>
        <v>0</v>
      </c>
      <c r="O470" s="5">
        <f>SUM(Table1[[#This Row],[Spalte5]:[Spalte6]])*5</f>
        <v>15</v>
      </c>
      <c r="P470" t="s">
        <v>78</v>
      </c>
      <c r="Q470" t="s">
        <v>34</v>
      </c>
      <c r="R470" t="s">
        <v>41</v>
      </c>
      <c r="S470">
        <f t="shared" si="88"/>
        <v>0</v>
      </c>
      <c r="T470">
        <f t="shared" si="89"/>
        <v>1</v>
      </c>
      <c r="U470">
        <f t="shared" si="90"/>
        <v>0</v>
      </c>
      <c r="V470" s="5">
        <f>SUM(Table1[[#This Row],[Spalte94]:[Spalte92]])*5</f>
        <v>5</v>
      </c>
      <c r="W470" t="s">
        <v>23</v>
      </c>
      <c r="X470" s="5">
        <f t="shared" si="91"/>
        <v>0</v>
      </c>
      <c r="Y470" t="s">
        <v>18</v>
      </c>
      <c r="Z470" s="5">
        <f t="shared" si="92"/>
        <v>0</v>
      </c>
      <c r="AA470" t="s">
        <v>19</v>
      </c>
      <c r="AB470" s="5">
        <f t="shared" si="93"/>
        <v>0</v>
      </c>
      <c r="AC470" t="s">
        <v>20</v>
      </c>
      <c r="AD470" s="5">
        <f t="shared" si="94"/>
        <v>0</v>
      </c>
      <c r="AE470" t="s">
        <v>28</v>
      </c>
      <c r="AF470" s="5">
        <f t="shared" si="95"/>
        <v>0</v>
      </c>
      <c r="AG470" s="1">
        <v>4</v>
      </c>
      <c r="AH470" s="6">
        <f>ABS(8-Table1[[#This Row],[Die 1. Frauen des FCSP landet in der Regionalliga Nord (12er Liga) auf Rang...?]])</f>
        <v>4</v>
      </c>
      <c r="AI470" s="6">
        <f>0-Table1[[#This Row],[Spalte16]]</f>
        <v>-4</v>
      </c>
      <c r="AJ470" s="1">
        <v>14</v>
      </c>
      <c r="AK470" s="6">
        <f>ABS(16-Table1[[#This Row],[Die U23 des FCSP landet in der Regionalliga Nord (18er Liga) auf Rang....?]])</f>
        <v>2</v>
      </c>
      <c r="AL470" s="6">
        <f>0-Table1[[#This Row],[Spalte17]]</f>
        <v>-2</v>
      </c>
      <c r="AM47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70"/>
    </row>
    <row r="471" spans="1:42" x14ac:dyDescent="0.25">
      <c r="A471">
        <v>469</v>
      </c>
      <c r="B471" t="s">
        <v>132</v>
      </c>
      <c r="C471" s="1">
        <v>12</v>
      </c>
      <c r="D471" s="6">
        <f>-18+Table1[[#This Row],[Auf welchem Platz landet der FC St. Pauli in der 1. Bundesliga 2025/26?]]</f>
        <v>-6</v>
      </c>
      <c r="E471" t="s">
        <v>14</v>
      </c>
      <c r="F471" s="5">
        <v>5</v>
      </c>
      <c r="G471" t="s">
        <v>14</v>
      </c>
      <c r="H471" t="s">
        <v>54</v>
      </c>
      <c r="I471" t="s">
        <v>25</v>
      </c>
      <c r="J471" t="s">
        <v>17</v>
      </c>
      <c r="K471">
        <f t="shared" si="84"/>
        <v>1</v>
      </c>
      <c r="L471">
        <f t="shared" si="85"/>
        <v>1</v>
      </c>
      <c r="M471">
        <f t="shared" si="86"/>
        <v>1</v>
      </c>
      <c r="N471">
        <f t="shared" si="87"/>
        <v>0</v>
      </c>
      <c r="O471" s="5">
        <f>SUM(Table1[[#This Row],[Spalte5]:[Spalte6]])*5</f>
        <v>15</v>
      </c>
      <c r="P471" t="s">
        <v>34</v>
      </c>
      <c r="Q471" t="s">
        <v>15</v>
      </c>
      <c r="R471" t="s">
        <v>78</v>
      </c>
      <c r="S471">
        <f t="shared" si="88"/>
        <v>0</v>
      </c>
      <c r="T471">
        <f t="shared" si="89"/>
        <v>1</v>
      </c>
      <c r="U471">
        <f t="shared" si="90"/>
        <v>0</v>
      </c>
      <c r="V471" s="5">
        <f>SUM(Table1[[#This Row],[Spalte94]:[Spalte92]])*5</f>
        <v>5</v>
      </c>
      <c r="W471" t="s">
        <v>50</v>
      </c>
      <c r="X471" s="5">
        <f t="shared" si="91"/>
        <v>0</v>
      </c>
      <c r="Y471" t="s">
        <v>18</v>
      </c>
      <c r="Z471" s="5">
        <f t="shared" si="92"/>
        <v>0</v>
      </c>
      <c r="AA471" t="s">
        <v>19</v>
      </c>
      <c r="AB471" s="5">
        <f t="shared" si="93"/>
        <v>0</v>
      </c>
      <c r="AC471" t="s">
        <v>20</v>
      </c>
      <c r="AD471" s="5">
        <f t="shared" si="94"/>
        <v>0</v>
      </c>
      <c r="AE471" t="s">
        <v>28</v>
      </c>
      <c r="AF471" s="5">
        <f t="shared" si="95"/>
        <v>0</v>
      </c>
      <c r="AG471" s="1">
        <v>6</v>
      </c>
      <c r="AH471" s="6">
        <f>ABS(8-Table1[[#This Row],[Die 1. Frauen des FCSP landet in der Regionalliga Nord (12er Liga) auf Rang...?]])</f>
        <v>2</v>
      </c>
      <c r="AI471" s="6">
        <f>0-Table1[[#This Row],[Spalte16]]</f>
        <v>-2</v>
      </c>
      <c r="AJ471" s="1">
        <v>13</v>
      </c>
      <c r="AK471" s="6">
        <f>ABS(16-Table1[[#This Row],[Die U23 des FCSP landet in der Regionalliga Nord (18er Liga) auf Rang....?]])</f>
        <v>3</v>
      </c>
      <c r="AL471" s="6">
        <f>0-Table1[[#This Row],[Spalte17]]</f>
        <v>-3</v>
      </c>
      <c r="AM47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71"/>
    </row>
    <row r="472" spans="1:42" x14ac:dyDescent="0.25">
      <c r="A472">
        <v>470</v>
      </c>
      <c r="B472" t="s">
        <v>535</v>
      </c>
      <c r="C472" s="1">
        <v>15</v>
      </c>
      <c r="D472" s="6">
        <f>-18+Table1[[#This Row],[Auf welchem Platz landet der FC St. Pauli in der 1. Bundesliga 2025/26?]]</f>
        <v>-3</v>
      </c>
      <c r="E472" t="s">
        <v>14</v>
      </c>
      <c r="F472" s="5">
        <v>5</v>
      </c>
      <c r="G472" t="s">
        <v>14</v>
      </c>
      <c r="H472" t="s">
        <v>56</v>
      </c>
      <c r="I472" t="s">
        <v>25</v>
      </c>
      <c r="J472" t="s">
        <v>54</v>
      </c>
      <c r="K472">
        <f t="shared" si="84"/>
        <v>1</v>
      </c>
      <c r="L472">
        <f t="shared" si="85"/>
        <v>1</v>
      </c>
      <c r="M472">
        <f t="shared" si="86"/>
        <v>0</v>
      </c>
      <c r="N472">
        <f t="shared" si="87"/>
        <v>0</v>
      </c>
      <c r="O472" s="5">
        <f>SUM(Table1[[#This Row],[Spalte5]:[Spalte6]])*5</f>
        <v>10</v>
      </c>
      <c r="P472" t="s">
        <v>15</v>
      </c>
      <c r="Q472" t="s">
        <v>78</v>
      </c>
      <c r="R472" t="s">
        <v>34</v>
      </c>
      <c r="S472">
        <f t="shared" si="88"/>
        <v>0</v>
      </c>
      <c r="T472">
        <f t="shared" si="89"/>
        <v>1</v>
      </c>
      <c r="U472">
        <f t="shared" si="90"/>
        <v>0</v>
      </c>
      <c r="V472" s="5">
        <f>SUM(Table1[[#This Row],[Spalte94]:[Spalte92]])*5</f>
        <v>5</v>
      </c>
      <c r="W472" t="s">
        <v>34</v>
      </c>
      <c r="X472" s="5">
        <f t="shared" si="91"/>
        <v>0</v>
      </c>
      <c r="Y472" t="s">
        <v>18</v>
      </c>
      <c r="Z472" s="5">
        <f t="shared" si="92"/>
        <v>0</v>
      </c>
      <c r="AA472" t="s">
        <v>35</v>
      </c>
      <c r="AB472" s="5">
        <f t="shared" si="93"/>
        <v>0</v>
      </c>
      <c r="AC472" t="s">
        <v>27</v>
      </c>
      <c r="AD472" s="5">
        <f t="shared" si="94"/>
        <v>5</v>
      </c>
      <c r="AE472" t="s">
        <v>28</v>
      </c>
      <c r="AF472" s="5">
        <f t="shared" si="95"/>
        <v>0</v>
      </c>
      <c r="AG472" s="1">
        <v>2</v>
      </c>
      <c r="AH472" s="6">
        <f>ABS(8-Table1[[#This Row],[Die 1. Frauen des FCSP landet in der Regionalliga Nord (12er Liga) auf Rang...?]])</f>
        <v>6</v>
      </c>
      <c r="AI472" s="6">
        <f>0-Table1[[#This Row],[Spalte16]]</f>
        <v>-6</v>
      </c>
      <c r="AJ472" s="1">
        <v>14</v>
      </c>
      <c r="AK472" s="6">
        <f>ABS(16-Table1[[#This Row],[Die U23 des FCSP landet in der Regionalliga Nord (18er Liga) auf Rang....?]])</f>
        <v>2</v>
      </c>
      <c r="AL472" s="6">
        <f>0-Table1[[#This Row],[Spalte17]]</f>
        <v>-2</v>
      </c>
      <c r="AM47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72"/>
    </row>
    <row r="473" spans="1:42" x14ac:dyDescent="0.25">
      <c r="A473">
        <v>471</v>
      </c>
      <c r="B473" t="s">
        <v>474</v>
      </c>
      <c r="C473" s="1">
        <v>13</v>
      </c>
      <c r="D473" s="6">
        <f>-18+Table1[[#This Row],[Auf welchem Platz landet der FC St. Pauli in der 1. Bundesliga 2025/26?]]</f>
        <v>-5</v>
      </c>
      <c r="E473" t="s">
        <v>14</v>
      </c>
      <c r="F473" s="5">
        <v>5</v>
      </c>
      <c r="G473" t="s">
        <v>14</v>
      </c>
      <c r="H473" t="s">
        <v>25</v>
      </c>
      <c r="I473" t="s">
        <v>16</v>
      </c>
      <c r="J473" t="s">
        <v>56</v>
      </c>
      <c r="K473">
        <f t="shared" si="84"/>
        <v>1</v>
      </c>
      <c r="L473">
        <f t="shared" si="85"/>
        <v>1</v>
      </c>
      <c r="M473">
        <f t="shared" si="86"/>
        <v>0</v>
      </c>
      <c r="N473">
        <f t="shared" si="87"/>
        <v>1</v>
      </c>
      <c r="O473" s="5">
        <f>SUM(Table1[[#This Row],[Spalte5]:[Spalte6]])*5</f>
        <v>15</v>
      </c>
      <c r="P473" t="s">
        <v>78</v>
      </c>
      <c r="Q473" t="s">
        <v>34</v>
      </c>
      <c r="R473" t="s">
        <v>15</v>
      </c>
      <c r="S473">
        <f t="shared" si="88"/>
        <v>0</v>
      </c>
      <c r="T473">
        <f t="shared" si="89"/>
        <v>1</v>
      </c>
      <c r="U473">
        <f t="shared" si="90"/>
        <v>0</v>
      </c>
      <c r="V473" s="5">
        <f>SUM(Table1[[#This Row],[Spalte94]:[Spalte92]])*5</f>
        <v>5</v>
      </c>
      <c r="W473" t="s">
        <v>15</v>
      </c>
      <c r="X473" s="5">
        <f t="shared" si="91"/>
        <v>0</v>
      </c>
      <c r="Y473" t="s">
        <v>18</v>
      </c>
      <c r="Z473" s="5">
        <f t="shared" si="92"/>
        <v>0</v>
      </c>
      <c r="AA473" t="s">
        <v>19</v>
      </c>
      <c r="AB473" s="5">
        <f t="shared" si="93"/>
        <v>0</v>
      </c>
      <c r="AC473" t="s">
        <v>20</v>
      </c>
      <c r="AD473" s="5">
        <f t="shared" si="94"/>
        <v>0</v>
      </c>
      <c r="AE473" t="s">
        <v>28</v>
      </c>
      <c r="AF473" s="5">
        <f t="shared" si="95"/>
        <v>0</v>
      </c>
      <c r="AG473" s="1">
        <v>5</v>
      </c>
      <c r="AH473" s="6">
        <f>ABS(8-Table1[[#This Row],[Die 1. Frauen des FCSP landet in der Regionalliga Nord (12er Liga) auf Rang...?]])</f>
        <v>3</v>
      </c>
      <c r="AI473" s="6">
        <f>0-Table1[[#This Row],[Spalte16]]</f>
        <v>-3</v>
      </c>
      <c r="AJ473" s="1">
        <v>13</v>
      </c>
      <c r="AK473" s="6">
        <f>ABS(16-Table1[[#This Row],[Die U23 des FCSP landet in der Regionalliga Nord (18er Liga) auf Rang....?]])</f>
        <v>3</v>
      </c>
      <c r="AL473" s="6">
        <f>0-Table1[[#This Row],[Spalte17]]</f>
        <v>-3</v>
      </c>
      <c r="AM47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73"/>
    </row>
    <row r="474" spans="1:42" x14ac:dyDescent="0.25">
      <c r="A474">
        <v>472</v>
      </c>
      <c r="B474" t="s">
        <v>230</v>
      </c>
      <c r="C474" s="1">
        <v>13</v>
      </c>
      <c r="D474" s="6">
        <f>-18+Table1[[#This Row],[Auf welchem Platz landet der FC St. Pauli in der 1. Bundesliga 2025/26?]]</f>
        <v>-5</v>
      </c>
      <c r="E474" t="s">
        <v>14</v>
      </c>
      <c r="F474" s="5">
        <v>5</v>
      </c>
      <c r="G474" t="s">
        <v>14</v>
      </c>
      <c r="H474" t="s">
        <v>54</v>
      </c>
      <c r="I474" t="s">
        <v>56</v>
      </c>
      <c r="J474" t="s">
        <v>17</v>
      </c>
      <c r="K474">
        <f t="shared" si="84"/>
        <v>1</v>
      </c>
      <c r="L474">
        <f t="shared" si="85"/>
        <v>0</v>
      </c>
      <c r="M474">
        <f t="shared" si="86"/>
        <v>1</v>
      </c>
      <c r="N474">
        <f t="shared" si="87"/>
        <v>0</v>
      </c>
      <c r="O474" s="5">
        <f>SUM(Table1[[#This Row],[Spalte5]:[Spalte6]])*5</f>
        <v>10</v>
      </c>
      <c r="P474" t="s">
        <v>34</v>
      </c>
      <c r="Q474" t="s">
        <v>78</v>
      </c>
      <c r="R474" t="s">
        <v>15</v>
      </c>
      <c r="S474">
        <f t="shared" si="88"/>
        <v>0</v>
      </c>
      <c r="T474">
        <f t="shared" si="89"/>
        <v>1</v>
      </c>
      <c r="U474">
        <f t="shared" si="90"/>
        <v>0</v>
      </c>
      <c r="V474" s="5">
        <f>SUM(Table1[[#This Row],[Spalte94]:[Spalte92]])*5</f>
        <v>5</v>
      </c>
      <c r="W474" t="s">
        <v>58</v>
      </c>
      <c r="X474" s="5">
        <f t="shared" si="91"/>
        <v>0</v>
      </c>
      <c r="Y474" t="s">
        <v>18</v>
      </c>
      <c r="Z474" s="5">
        <f t="shared" si="92"/>
        <v>0</v>
      </c>
      <c r="AA474" t="s">
        <v>35</v>
      </c>
      <c r="AB474" s="5">
        <f t="shared" si="93"/>
        <v>0</v>
      </c>
      <c r="AC474" t="s">
        <v>27</v>
      </c>
      <c r="AD474" s="5">
        <f t="shared" si="94"/>
        <v>5</v>
      </c>
      <c r="AE474" t="s">
        <v>32</v>
      </c>
      <c r="AF474" s="5">
        <f t="shared" si="95"/>
        <v>0</v>
      </c>
      <c r="AG474" s="1">
        <v>3</v>
      </c>
      <c r="AH474" s="6">
        <f>ABS(8-Table1[[#This Row],[Die 1. Frauen des FCSP landet in der Regionalliga Nord (12er Liga) auf Rang...?]])</f>
        <v>5</v>
      </c>
      <c r="AI474" s="6">
        <f>0-Table1[[#This Row],[Spalte16]]</f>
        <v>-5</v>
      </c>
      <c r="AJ474" s="1">
        <v>17</v>
      </c>
      <c r="AK474" s="6">
        <f>ABS(16-Table1[[#This Row],[Die U23 des FCSP landet in der Regionalliga Nord (18er Liga) auf Rang....?]])</f>
        <v>1</v>
      </c>
      <c r="AL474" s="6">
        <f>0-Table1[[#This Row],[Spalte17]]</f>
        <v>-1</v>
      </c>
      <c r="AM47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74"/>
    </row>
    <row r="475" spans="1:42" x14ac:dyDescent="0.25">
      <c r="A475">
        <v>473</v>
      </c>
      <c r="B475" t="s">
        <v>763</v>
      </c>
      <c r="C475" s="1">
        <v>12</v>
      </c>
      <c r="D475" s="6">
        <f>-18+Table1[[#This Row],[Auf welchem Platz landet der FC St. Pauli in der 1. Bundesliga 2025/26?]]</f>
        <v>-6</v>
      </c>
      <c r="E475" t="s">
        <v>14</v>
      </c>
      <c r="F475" s="5">
        <v>5</v>
      </c>
      <c r="G475" t="s">
        <v>14</v>
      </c>
      <c r="H475" t="s">
        <v>25</v>
      </c>
      <c r="I475" t="s">
        <v>56</v>
      </c>
      <c r="J475" t="s">
        <v>16</v>
      </c>
      <c r="K475">
        <f t="shared" si="84"/>
        <v>1</v>
      </c>
      <c r="L475">
        <f t="shared" si="85"/>
        <v>1</v>
      </c>
      <c r="M475">
        <f t="shared" si="86"/>
        <v>0</v>
      </c>
      <c r="N475">
        <f t="shared" si="87"/>
        <v>1</v>
      </c>
      <c r="O475" s="5">
        <f>SUM(Table1[[#This Row],[Spalte5]:[Spalte6]])*5</f>
        <v>15</v>
      </c>
      <c r="P475" t="s">
        <v>24</v>
      </c>
      <c r="Q475" t="s">
        <v>78</v>
      </c>
      <c r="R475" t="s">
        <v>34</v>
      </c>
      <c r="S475">
        <f t="shared" si="88"/>
        <v>0</v>
      </c>
      <c r="T475">
        <f t="shared" si="89"/>
        <v>1</v>
      </c>
      <c r="U475">
        <f t="shared" si="90"/>
        <v>0</v>
      </c>
      <c r="V475" s="5">
        <f>SUM(Table1[[#This Row],[Spalte94]:[Spalte92]])*5</f>
        <v>5</v>
      </c>
      <c r="W475" t="s">
        <v>34</v>
      </c>
      <c r="X475" s="5">
        <f t="shared" si="91"/>
        <v>0</v>
      </c>
      <c r="Y475" t="s">
        <v>18</v>
      </c>
      <c r="Z475" s="5">
        <f t="shared" si="92"/>
        <v>0</v>
      </c>
      <c r="AA475" t="s">
        <v>19</v>
      </c>
      <c r="AB475" s="5">
        <f t="shared" si="93"/>
        <v>0</v>
      </c>
      <c r="AC475" t="s">
        <v>20</v>
      </c>
      <c r="AD475" s="5">
        <f t="shared" si="94"/>
        <v>0</v>
      </c>
      <c r="AE475" t="s">
        <v>28</v>
      </c>
      <c r="AF475" s="5">
        <f t="shared" si="95"/>
        <v>0</v>
      </c>
      <c r="AG475" s="1">
        <v>9</v>
      </c>
      <c r="AH475" s="6">
        <f>ABS(8-Table1[[#This Row],[Die 1. Frauen des FCSP landet in der Regionalliga Nord (12er Liga) auf Rang...?]])</f>
        <v>1</v>
      </c>
      <c r="AI475" s="6">
        <f>0-Table1[[#This Row],[Spalte16]]</f>
        <v>-1</v>
      </c>
      <c r="AJ475" s="1">
        <v>12</v>
      </c>
      <c r="AK475" s="6">
        <f>ABS(16-Table1[[#This Row],[Die U23 des FCSP landet in der Regionalliga Nord (18er Liga) auf Rang....?]])</f>
        <v>4</v>
      </c>
      <c r="AL475" s="6">
        <f>0-Table1[[#This Row],[Spalte17]]</f>
        <v>-4</v>
      </c>
      <c r="AM47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75"/>
    </row>
    <row r="476" spans="1:42" x14ac:dyDescent="0.25">
      <c r="A476">
        <v>474</v>
      </c>
      <c r="B476" t="s">
        <v>961</v>
      </c>
      <c r="C476" s="1">
        <v>13</v>
      </c>
      <c r="D476" s="6">
        <f>-18+Table1[[#This Row],[Auf welchem Platz landet der FC St. Pauli in der 1. Bundesliga 2025/26?]]</f>
        <v>-5</v>
      </c>
      <c r="E476" t="s">
        <v>14</v>
      </c>
      <c r="F476" s="5">
        <v>5</v>
      </c>
      <c r="G476" t="s">
        <v>14</v>
      </c>
      <c r="H476" t="s">
        <v>25</v>
      </c>
      <c r="I476" t="s">
        <v>54</v>
      </c>
      <c r="J476" t="s">
        <v>16</v>
      </c>
      <c r="K476">
        <f t="shared" si="84"/>
        <v>1</v>
      </c>
      <c r="L476">
        <f t="shared" si="85"/>
        <v>1</v>
      </c>
      <c r="M476">
        <f t="shared" si="86"/>
        <v>0</v>
      </c>
      <c r="N476">
        <f t="shared" si="87"/>
        <v>1</v>
      </c>
      <c r="O476" s="5">
        <f>SUM(Table1[[#This Row],[Spalte5]:[Spalte6]])*5</f>
        <v>15</v>
      </c>
      <c r="P476" t="s">
        <v>34</v>
      </c>
      <c r="Q476" t="s">
        <v>41</v>
      </c>
      <c r="R476" t="s">
        <v>78</v>
      </c>
      <c r="S476">
        <f t="shared" si="88"/>
        <v>0</v>
      </c>
      <c r="T476">
        <f t="shared" si="89"/>
        <v>1</v>
      </c>
      <c r="U476">
        <f t="shared" si="90"/>
        <v>0</v>
      </c>
      <c r="V476" s="5">
        <f>SUM(Table1[[#This Row],[Spalte94]:[Spalte92]])*5</f>
        <v>5</v>
      </c>
      <c r="W476" t="s">
        <v>50</v>
      </c>
      <c r="X476" s="5">
        <f t="shared" si="91"/>
        <v>0</v>
      </c>
      <c r="Y476" t="s">
        <v>18</v>
      </c>
      <c r="Z476" s="5">
        <f t="shared" si="92"/>
        <v>0</v>
      </c>
      <c r="AA476" t="s">
        <v>19</v>
      </c>
      <c r="AB476" s="5">
        <f t="shared" si="93"/>
        <v>0</v>
      </c>
      <c r="AC476" t="s">
        <v>20</v>
      </c>
      <c r="AD476" s="5">
        <f t="shared" si="94"/>
        <v>0</v>
      </c>
      <c r="AE476" t="s">
        <v>32</v>
      </c>
      <c r="AF476" s="5">
        <f t="shared" si="95"/>
        <v>0</v>
      </c>
      <c r="AG476" s="1">
        <v>5</v>
      </c>
      <c r="AH476" s="6">
        <f>ABS(8-Table1[[#This Row],[Die 1. Frauen des FCSP landet in der Regionalliga Nord (12er Liga) auf Rang...?]])</f>
        <v>3</v>
      </c>
      <c r="AI476" s="6">
        <f>0-Table1[[#This Row],[Spalte16]]</f>
        <v>-3</v>
      </c>
      <c r="AJ476" s="1">
        <v>13</v>
      </c>
      <c r="AK476" s="6">
        <f>ABS(16-Table1[[#This Row],[Die U23 des FCSP landet in der Regionalliga Nord (18er Liga) auf Rang....?]])</f>
        <v>3</v>
      </c>
      <c r="AL476" s="6">
        <f>0-Table1[[#This Row],[Spalte17]]</f>
        <v>-3</v>
      </c>
      <c r="AM47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76"/>
    </row>
    <row r="477" spans="1:42" x14ac:dyDescent="0.25">
      <c r="A477">
        <v>475</v>
      </c>
      <c r="B477" t="s">
        <v>36</v>
      </c>
      <c r="C477" s="1">
        <v>13</v>
      </c>
      <c r="D477" s="6">
        <f>-18+Table1[[#This Row],[Auf welchem Platz landet der FC St. Pauli in der 1. Bundesliga 2025/26?]]</f>
        <v>-5</v>
      </c>
      <c r="E477" t="s">
        <v>14</v>
      </c>
      <c r="F477" s="5">
        <v>5</v>
      </c>
      <c r="G477" t="s">
        <v>25</v>
      </c>
      <c r="H477" t="s">
        <v>43</v>
      </c>
      <c r="I477" t="s">
        <v>56</v>
      </c>
      <c r="J477" t="s">
        <v>14</v>
      </c>
      <c r="K477">
        <f t="shared" si="84"/>
        <v>1</v>
      </c>
      <c r="L477">
        <f t="shared" si="85"/>
        <v>1</v>
      </c>
      <c r="M477">
        <f t="shared" si="86"/>
        <v>0</v>
      </c>
      <c r="N477">
        <f t="shared" si="87"/>
        <v>0</v>
      </c>
      <c r="O477" s="5">
        <f>SUM(Table1[[#This Row],[Spalte5]:[Spalte6]])*5</f>
        <v>10</v>
      </c>
      <c r="P477" t="s">
        <v>78</v>
      </c>
      <c r="Q477" t="s">
        <v>34</v>
      </c>
      <c r="R477" t="s">
        <v>24</v>
      </c>
      <c r="S477">
        <f t="shared" si="88"/>
        <v>0</v>
      </c>
      <c r="T477">
        <f t="shared" si="89"/>
        <v>1</v>
      </c>
      <c r="U477">
        <f t="shared" si="90"/>
        <v>0</v>
      </c>
      <c r="V477" s="5">
        <f>SUM(Table1[[#This Row],[Spalte94]:[Spalte92]])*5</f>
        <v>5</v>
      </c>
      <c r="W477" t="s">
        <v>34</v>
      </c>
      <c r="X477" s="5">
        <f t="shared" si="91"/>
        <v>0</v>
      </c>
      <c r="Y477" t="s">
        <v>18</v>
      </c>
      <c r="Z477" s="5">
        <f t="shared" si="92"/>
        <v>0</v>
      </c>
      <c r="AA477" t="s">
        <v>19</v>
      </c>
      <c r="AB477" s="5">
        <f t="shared" si="93"/>
        <v>0</v>
      </c>
      <c r="AC477" t="s">
        <v>27</v>
      </c>
      <c r="AD477" s="5">
        <f t="shared" si="94"/>
        <v>5</v>
      </c>
      <c r="AE477" t="s">
        <v>37</v>
      </c>
      <c r="AF477" s="5">
        <f t="shared" si="95"/>
        <v>0</v>
      </c>
      <c r="AG477" s="1">
        <v>5</v>
      </c>
      <c r="AH477" s="6">
        <f>ABS(8-Table1[[#This Row],[Die 1. Frauen des FCSP landet in der Regionalliga Nord (12er Liga) auf Rang...?]])</f>
        <v>3</v>
      </c>
      <c r="AI477" s="6">
        <f>0-Table1[[#This Row],[Spalte16]]</f>
        <v>-3</v>
      </c>
      <c r="AJ477" s="1">
        <v>13</v>
      </c>
      <c r="AK477" s="6">
        <f>ABS(16-Table1[[#This Row],[Die U23 des FCSP landet in der Regionalliga Nord (18er Liga) auf Rang....?]])</f>
        <v>3</v>
      </c>
      <c r="AL477" s="6">
        <f>0-Table1[[#This Row],[Spalte17]]</f>
        <v>-3</v>
      </c>
      <c r="AM47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77"/>
    </row>
    <row r="478" spans="1:42" x14ac:dyDescent="0.25">
      <c r="A478">
        <v>476</v>
      </c>
      <c r="B478" t="s">
        <v>257</v>
      </c>
      <c r="C478" s="1">
        <v>14</v>
      </c>
      <c r="D478" s="6">
        <f>-18+Table1[[#This Row],[Auf welchem Platz landet der FC St. Pauli in der 1. Bundesliga 2025/26?]]</f>
        <v>-4</v>
      </c>
      <c r="E478" t="s">
        <v>14</v>
      </c>
      <c r="F478" s="5">
        <v>5</v>
      </c>
      <c r="G478" t="s">
        <v>14</v>
      </c>
      <c r="H478" t="s">
        <v>54</v>
      </c>
      <c r="I478" t="s">
        <v>16</v>
      </c>
      <c r="J478" t="s">
        <v>25</v>
      </c>
      <c r="K478">
        <f t="shared" si="84"/>
        <v>1</v>
      </c>
      <c r="L478">
        <f t="shared" si="85"/>
        <v>1</v>
      </c>
      <c r="M478">
        <f t="shared" si="86"/>
        <v>0</v>
      </c>
      <c r="N478">
        <f t="shared" si="87"/>
        <v>1</v>
      </c>
      <c r="O478" s="5">
        <f>SUM(Table1[[#This Row],[Spalte5]:[Spalte6]])*5</f>
        <v>15</v>
      </c>
      <c r="P478" t="s">
        <v>78</v>
      </c>
      <c r="Q478" t="s">
        <v>15</v>
      </c>
      <c r="R478" t="s">
        <v>34</v>
      </c>
      <c r="S478">
        <f t="shared" si="88"/>
        <v>0</v>
      </c>
      <c r="T478">
        <f t="shared" si="89"/>
        <v>1</v>
      </c>
      <c r="U478">
        <f t="shared" si="90"/>
        <v>0</v>
      </c>
      <c r="V478" s="5">
        <f>SUM(Table1[[#This Row],[Spalte94]:[Spalte92]])*5</f>
        <v>5</v>
      </c>
      <c r="W478" t="s">
        <v>23</v>
      </c>
      <c r="X478" s="5">
        <f t="shared" si="91"/>
        <v>0</v>
      </c>
      <c r="Y478" t="s">
        <v>18</v>
      </c>
      <c r="Z478" s="5">
        <f t="shared" si="92"/>
        <v>0</v>
      </c>
      <c r="AA478" t="s">
        <v>19</v>
      </c>
      <c r="AB478" s="5">
        <f t="shared" si="93"/>
        <v>0</v>
      </c>
      <c r="AC478" t="s">
        <v>20</v>
      </c>
      <c r="AD478" s="5">
        <f t="shared" si="94"/>
        <v>0</v>
      </c>
      <c r="AE478" t="s">
        <v>37</v>
      </c>
      <c r="AF478" s="5">
        <f t="shared" si="95"/>
        <v>0</v>
      </c>
      <c r="AG478" s="1">
        <v>11</v>
      </c>
      <c r="AH478" s="6">
        <f>ABS(8-Table1[[#This Row],[Die 1. Frauen des FCSP landet in der Regionalliga Nord (12er Liga) auf Rang...?]])</f>
        <v>3</v>
      </c>
      <c r="AI478" s="6">
        <f>0-Table1[[#This Row],[Spalte16]]</f>
        <v>-3</v>
      </c>
      <c r="AJ478" s="1">
        <v>12</v>
      </c>
      <c r="AK478" s="6">
        <f>ABS(16-Table1[[#This Row],[Die U23 des FCSP landet in der Regionalliga Nord (18er Liga) auf Rang....?]])</f>
        <v>4</v>
      </c>
      <c r="AL478" s="6">
        <f>0-Table1[[#This Row],[Spalte17]]</f>
        <v>-4</v>
      </c>
      <c r="AM47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78"/>
    </row>
    <row r="479" spans="1:42" x14ac:dyDescent="0.25">
      <c r="A479">
        <v>477</v>
      </c>
      <c r="B479" t="s">
        <v>490</v>
      </c>
      <c r="C479" s="1">
        <v>15</v>
      </c>
      <c r="D479" s="6">
        <f>-18+Table1[[#This Row],[Auf welchem Platz landet der FC St. Pauli in der 1. Bundesliga 2025/26?]]</f>
        <v>-3</v>
      </c>
      <c r="E479" t="s">
        <v>14</v>
      </c>
      <c r="F479" s="5">
        <v>5</v>
      </c>
      <c r="G479" t="s">
        <v>14</v>
      </c>
      <c r="H479" t="s">
        <v>54</v>
      </c>
      <c r="I479" t="s">
        <v>25</v>
      </c>
      <c r="J479" t="s">
        <v>56</v>
      </c>
      <c r="K479">
        <f t="shared" si="84"/>
        <v>1</v>
      </c>
      <c r="L479">
        <f t="shared" si="85"/>
        <v>1</v>
      </c>
      <c r="M479">
        <f t="shared" si="86"/>
        <v>0</v>
      </c>
      <c r="N479">
        <f t="shared" si="87"/>
        <v>0</v>
      </c>
      <c r="O479" s="5">
        <f>SUM(Table1[[#This Row],[Spalte5]:[Spalte6]])*5</f>
        <v>10</v>
      </c>
      <c r="P479" t="s">
        <v>34</v>
      </c>
      <c r="Q479" t="s">
        <v>23</v>
      </c>
      <c r="R479" t="s">
        <v>78</v>
      </c>
      <c r="S479">
        <f t="shared" si="88"/>
        <v>0</v>
      </c>
      <c r="T479">
        <f t="shared" si="89"/>
        <v>1</v>
      </c>
      <c r="U479">
        <f t="shared" si="90"/>
        <v>0</v>
      </c>
      <c r="V479" s="5">
        <f>SUM(Table1[[#This Row],[Spalte94]:[Spalte92]])*5</f>
        <v>5</v>
      </c>
      <c r="W479" t="s">
        <v>41</v>
      </c>
      <c r="X479" s="5">
        <f t="shared" si="91"/>
        <v>0</v>
      </c>
      <c r="Y479" t="s">
        <v>18</v>
      </c>
      <c r="Z479" s="5">
        <f t="shared" si="92"/>
        <v>0</v>
      </c>
      <c r="AA479" t="s">
        <v>19</v>
      </c>
      <c r="AB479" s="5">
        <f t="shared" si="93"/>
        <v>0</v>
      </c>
      <c r="AC479" t="s">
        <v>20</v>
      </c>
      <c r="AD479" s="5">
        <f t="shared" si="94"/>
        <v>0</v>
      </c>
      <c r="AE479" t="s">
        <v>32</v>
      </c>
      <c r="AF479" s="5">
        <f t="shared" si="95"/>
        <v>0</v>
      </c>
      <c r="AG479" s="1">
        <v>9</v>
      </c>
      <c r="AH479" s="6">
        <f>ABS(8-Table1[[#This Row],[Die 1. Frauen des FCSP landet in der Regionalliga Nord (12er Liga) auf Rang...?]])</f>
        <v>1</v>
      </c>
      <c r="AI479" s="6">
        <f>0-Table1[[#This Row],[Spalte16]]</f>
        <v>-1</v>
      </c>
      <c r="AJ479" s="1">
        <v>14</v>
      </c>
      <c r="AK479" s="6">
        <f>ABS(16-Table1[[#This Row],[Die U23 des FCSP landet in der Regionalliga Nord (18er Liga) auf Rang....?]])</f>
        <v>2</v>
      </c>
      <c r="AL479" s="6">
        <f>0-Table1[[#This Row],[Spalte17]]</f>
        <v>-2</v>
      </c>
      <c r="AM47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79"/>
    </row>
    <row r="480" spans="1:42" x14ac:dyDescent="0.25">
      <c r="A480">
        <v>478</v>
      </c>
      <c r="B480" t="s">
        <v>95</v>
      </c>
      <c r="C480" s="1">
        <v>15</v>
      </c>
      <c r="D480" s="6">
        <f>-18+Table1[[#This Row],[Auf welchem Platz landet der FC St. Pauli in der 1. Bundesliga 2025/26?]]</f>
        <v>-3</v>
      </c>
      <c r="E480" t="s">
        <v>14</v>
      </c>
      <c r="F480" s="5">
        <v>5</v>
      </c>
      <c r="G480" t="s">
        <v>14</v>
      </c>
      <c r="H480" t="s">
        <v>54</v>
      </c>
      <c r="I480" t="s">
        <v>43</v>
      </c>
      <c r="J480" t="s">
        <v>56</v>
      </c>
      <c r="K480">
        <f t="shared" si="84"/>
        <v>1</v>
      </c>
      <c r="L480">
        <f t="shared" si="85"/>
        <v>0</v>
      </c>
      <c r="M480">
        <f t="shared" si="86"/>
        <v>0</v>
      </c>
      <c r="N480">
        <f t="shared" si="87"/>
        <v>0</v>
      </c>
      <c r="O480" s="5">
        <f>SUM(Table1[[#This Row],[Spalte5]:[Spalte6]])*5</f>
        <v>5</v>
      </c>
      <c r="P480" t="s">
        <v>78</v>
      </c>
      <c r="Q480" t="s">
        <v>34</v>
      </c>
      <c r="R480" t="s">
        <v>50</v>
      </c>
      <c r="S480">
        <f t="shared" si="88"/>
        <v>1</v>
      </c>
      <c r="T480">
        <f t="shared" si="89"/>
        <v>1</v>
      </c>
      <c r="U480">
        <f t="shared" si="90"/>
        <v>0</v>
      </c>
      <c r="V480" s="5">
        <f>SUM(Table1[[#This Row],[Spalte94]:[Spalte92]])*5</f>
        <v>10</v>
      </c>
      <c r="W480" t="s">
        <v>34</v>
      </c>
      <c r="X480" s="5">
        <f t="shared" si="91"/>
        <v>0</v>
      </c>
      <c r="Y480" t="s">
        <v>46</v>
      </c>
      <c r="Z480" s="5">
        <f t="shared" si="92"/>
        <v>0</v>
      </c>
      <c r="AA480" t="s">
        <v>35</v>
      </c>
      <c r="AB480" s="5">
        <f t="shared" si="93"/>
        <v>0</v>
      </c>
      <c r="AC480" t="s">
        <v>27</v>
      </c>
      <c r="AD480" s="5">
        <f t="shared" si="94"/>
        <v>5</v>
      </c>
      <c r="AE480" t="s">
        <v>37</v>
      </c>
      <c r="AF480" s="5">
        <f t="shared" si="95"/>
        <v>0</v>
      </c>
      <c r="AG480" s="1">
        <v>6</v>
      </c>
      <c r="AH480" s="6">
        <f>ABS(8-Table1[[#This Row],[Die 1. Frauen des FCSP landet in der Regionalliga Nord (12er Liga) auf Rang...?]])</f>
        <v>2</v>
      </c>
      <c r="AI480" s="6">
        <f>0-Table1[[#This Row],[Spalte16]]</f>
        <v>-2</v>
      </c>
      <c r="AJ480" s="1">
        <v>10</v>
      </c>
      <c r="AK480" s="6">
        <f>ABS(16-Table1[[#This Row],[Die U23 des FCSP landet in der Regionalliga Nord (18er Liga) auf Rang....?]])</f>
        <v>6</v>
      </c>
      <c r="AL480" s="6">
        <f>0-Table1[[#This Row],[Spalte17]]</f>
        <v>-6</v>
      </c>
      <c r="AM48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80"/>
    </row>
    <row r="481" spans="1:42" x14ac:dyDescent="0.25">
      <c r="A481">
        <v>479</v>
      </c>
      <c r="B481" t="s">
        <v>827</v>
      </c>
      <c r="C481" s="1">
        <v>12</v>
      </c>
      <c r="D481" s="6">
        <f>-18+Table1[[#This Row],[Auf welchem Platz landet der FC St. Pauli in der 1. Bundesliga 2025/26?]]</f>
        <v>-6</v>
      </c>
      <c r="E481" t="s">
        <v>14</v>
      </c>
      <c r="F481" s="5">
        <v>5</v>
      </c>
      <c r="G481" t="s">
        <v>14</v>
      </c>
      <c r="H481" t="s">
        <v>56</v>
      </c>
      <c r="I481" t="s">
        <v>17</v>
      </c>
      <c r="J481" t="s">
        <v>25</v>
      </c>
      <c r="K481">
        <f t="shared" si="84"/>
        <v>1</v>
      </c>
      <c r="L481">
        <f t="shared" si="85"/>
        <v>1</v>
      </c>
      <c r="M481">
        <f t="shared" si="86"/>
        <v>1</v>
      </c>
      <c r="N481">
        <f t="shared" si="87"/>
        <v>0</v>
      </c>
      <c r="O481" s="5">
        <f>SUM(Table1[[#This Row],[Spalte5]:[Spalte6]])*5</f>
        <v>15</v>
      </c>
      <c r="P481" t="s">
        <v>34</v>
      </c>
      <c r="Q481" t="s">
        <v>78</v>
      </c>
      <c r="R481" t="s">
        <v>23</v>
      </c>
      <c r="S481">
        <f t="shared" si="88"/>
        <v>0</v>
      </c>
      <c r="T481">
        <f t="shared" si="89"/>
        <v>1</v>
      </c>
      <c r="U481">
        <f t="shared" si="90"/>
        <v>0</v>
      </c>
      <c r="V481" s="5">
        <f>SUM(Table1[[#This Row],[Spalte94]:[Spalte92]])*5</f>
        <v>5</v>
      </c>
      <c r="W481" t="s">
        <v>23</v>
      </c>
      <c r="X481" s="5">
        <f t="shared" si="91"/>
        <v>0</v>
      </c>
      <c r="Y481" t="s">
        <v>46</v>
      </c>
      <c r="Z481" s="5">
        <f t="shared" si="92"/>
        <v>0</v>
      </c>
      <c r="AA481" t="s">
        <v>19</v>
      </c>
      <c r="AB481" s="5">
        <f t="shared" si="93"/>
        <v>0</v>
      </c>
      <c r="AC481" t="s">
        <v>20</v>
      </c>
      <c r="AD481" s="5">
        <f t="shared" si="94"/>
        <v>0</v>
      </c>
      <c r="AE481" t="s">
        <v>28</v>
      </c>
      <c r="AF481" s="5">
        <f t="shared" si="95"/>
        <v>0</v>
      </c>
      <c r="AG481" s="1">
        <v>6</v>
      </c>
      <c r="AH481" s="6">
        <f>ABS(8-Table1[[#This Row],[Die 1. Frauen des FCSP landet in der Regionalliga Nord (12er Liga) auf Rang...?]])</f>
        <v>2</v>
      </c>
      <c r="AI481" s="6">
        <f>0-Table1[[#This Row],[Spalte16]]</f>
        <v>-2</v>
      </c>
      <c r="AJ481" s="1">
        <v>13</v>
      </c>
      <c r="AK481" s="6">
        <f>ABS(16-Table1[[#This Row],[Die U23 des FCSP landet in der Regionalliga Nord (18er Liga) auf Rang....?]])</f>
        <v>3</v>
      </c>
      <c r="AL481" s="6">
        <f>0-Table1[[#This Row],[Spalte17]]</f>
        <v>-3</v>
      </c>
      <c r="AM48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81"/>
    </row>
    <row r="482" spans="1:42" x14ac:dyDescent="0.25">
      <c r="A482">
        <v>480</v>
      </c>
      <c r="B482" t="s">
        <v>795</v>
      </c>
      <c r="C482" s="1">
        <v>12</v>
      </c>
      <c r="D482" s="6">
        <f>-18+Table1[[#This Row],[Auf welchem Platz landet der FC St. Pauli in der 1. Bundesliga 2025/26?]]</f>
        <v>-6</v>
      </c>
      <c r="E482" t="s">
        <v>14</v>
      </c>
      <c r="F482" s="5">
        <v>5</v>
      </c>
      <c r="G482" t="s">
        <v>14</v>
      </c>
      <c r="H482" t="s">
        <v>56</v>
      </c>
      <c r="I482" t="s">
        <v>25</v>
      </c>
      <c r="J482" t="s">
        <v>16</v>
      </c>
      <c r="K482">
        <f t="shared" si="84"/>
        <v>1</v>
      </c>
      <c r="L482">
        <f t="shared" si="85"/>
        <v>1</v>
      </c>
      <c r="M482">
        <f t="shared" si="86"/>
        <v>0</v>
      </c>
      <c r="N482">
        <f t="shared" si="87"/>
        <v>1</v>
      </c>
      <c r="O482" s="5">
        <f>SUM(Table1[[#This Row],[Spalte5]:[Spalte6]])*5</f>
        <v>15</v>
      </c>
      <c r="P482" t="s">
        <v>34</v>
      </c>
      <c r="Q482" t="s">
        <v>78</v>
      </c>
      <c r="R482" t="s">
        <v>23</v>
      </c>
      <c r="S482">
        <f t="shared" si="88"/>
        <v>0</v>
      </c>
      <c r="T482">
        <f t="shared" si="89"/>
        <v>1</v>
      </c>
      <c r="U482">
        <f t="shared" si="90"/>
        <v>0</v>
      </c>
      <c r="V482" s="5">
        <f>SUM(Table1[[#This Row],[Spalte94]:[Spalte92]])*5</f>
        <v>5</v>
      </c>
      <c r="W482" t="s">
        <v>34</v>
      </c>
      <c r="X482" s="5">
        <f t="shared" si="91"/>
        <v>0</v>
      </c>
      <c r="Y482" t="s">
        <v>18</v>
      </c>
      <c r="Z482" s="5">
        <f t="shared" si="92"/>
        <v>0</v>
      </c>
      <c r="AA482" t="s">
        <v>65</v>
      </c>
      <c r="AB482" s="5">
        <f t="shared" si="93"/>
        <v>5</v>
      </c>
      <c r="AC482" t="s">
        <v>20</v>
      </c>
      <c r="AD482" s="5">
        <f t="shared" si="94"/>
        <v>0</v>
      </c>
      <c r="AE482" t="s">
        <v>32</v>
      </c>
      <c r="AF482" s="5">
        <f t="shared" si="95"/>
        <v>0</v>
      </c>
      <c r="AG482" s="1">
        <v>5</v>
      </c>
      <c r="AH482" s="6">
        <f>ABS(8-Table1[[#This Row],[Die 1. Frauen des FCSP landet in der Regionalliga Nord (12er Liga) auf Rang...?]])</f>
        <v>3</v>
      </c>
      <c r="AI482" s="6">
        <f>0-Table1[[#This Row],[Spalte16]]</f>
        <v>-3</v>
      </c>
      <c r="AJ482" s="1">
        <v>14</v>
      </c>
      <c r="AK482" s="6">
        <f>ABS(16-Table1[[#This Row],[Die U23 des FCSP landet in der Regionalliga Nord (18er Liga) auf Rang....?]])</f>
        <v>2</v>
      </c>
      <c r="AL482" s="6">
        <f>0-Table1[[#This Row],[Spalte17]]</f>
        <v>-2</v>
      </c>
      <c r="AM48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82"/>
    </row>
    <row r="483" spans="1:42" x14ac:dyDescent="0.25">
      <c r="A483">
        <v>481</v>
      </c>
      <c r="B483" t="s">
        <v>281</v>
      </c>
      <c r="C483" s="1">
        <v>10</v>
      </c>
      <c r="D483" s="6">
        <f>-18+Table1[[#This Row],[Auf welchem Platz landet der FC St. Pauli in der 1. Bundesliga 2025/26?]]</f>
        <v>-8</v>
      </c>
      <c r="E483" t="s">
        <v>14</v>
      </c>
      <c r="F483" s="5">
        <v>5</v>
      </c>
      <c r="G483" t="s">
        <v>14</v>
      </c>
      <c r="H483" t="s">
        <v>25</v>
      </c>
      <c r="I483" t="s">
        <v>17</v>
      </c>
      <c r="J483" t="s">
        <v>56</v>
      </c>
      <c r="K483">
        <f t="shared" si="84"/>
        <v>1</v>
      </c>
      <c r="L483">
        <f t="shared" si="85"/>
        <v>1</v>
      </c>
      <c r="M483">
        <f t="shared" si="86"/>
        <v>1</v>
      </c>
      <c r="N483">
        <f t="shared" si="87"/>
        <v>0</v>
      </c>
      <c r="O483" s="5">
        <f>SUM(Table1[[#This Row],[Spalte5]:[Spalte6]])*5</f>
        <v>15</v>
      </c>
      <c r="P483" t="s">
        <v>78</v>
      </c>
      <c r="Q483" t="s">
        <v>15</v>
      </c>
      <c r="R483" t="s">
        <v>34</v>
      </c>
      <c r="S483">
        <f t="shared" si="88"/>
        <v>0</v>
      </c>
      <c r="T483">
        <f t="shared" si="89"/>
        <v>1</v>
      </c>
      <c r="U483">
        <f t="shared" si="90"/>
        <v>0</v>
      </c>
      <c r="V483" s="5">
        <f>SUM(Table1[[#This Row],[Spalte94]:[Spalte92]])*5</f>
        <v>5</v>
      </c>
      <c r="W483" t="s">
        <v>34</v>
      </c>
      <c r="X483" s="5">
        <f t="shared" si="91"/>
        <v>0</v>
      </c>
      <c r="Y483" t="s">
        <v>18</v>
      </c>
      <c r="Z483" s="5">
        <f t="shared" si="92"/>
        <v>0</v>
      </c>
      <c r="AA483" t="s">
        <v>19</v>
      </c>
      <c r="AB483" s="5">
        <f t="shared" si="93"/>
        <v>0</v>
      </c>
      <c r="AC483" t="s">
        <v>20</v>
      </c>
      <c r="AD483" s="5">
        <f t="shared" si="94"/>
        <v>0</v>
      </c>
      <c r="AE483" t="s">
        <v>32</v>
      </c>
      <c r="AF483" s="5">
        <f t="shared" si="95"/>
        <v>0</v>
      </c>
      <c r="AG483" s="1">
        <v>9</v>
      </c>
      <c r="AH483" s="6">
        <f>ABS(8-Table1[[#This Row],[Die 1. Frauen des FCSP landet in der Regionalliga Nord (12er Liga) auf Rang...?]])</f>
        <v>1</v>
      </c>
      <c r="AI483" s="6">
        <f>0-Table1[[#This Row],[Spalte16]]</f>
        <v>-1</v>
      </c>
      <c r="AJ483" s="1">
        <v>14</v>
      </c>
      <c r="AK483" s="6">
        <f>ABS(16-Table1[[#This Row],[Die U23 des FCSP landet in der Regionalliga Nord (18er Liga) auf Rang....?]])</f>
        <v>2</v>
      </c>
      <c r="AL483" s="6">
        <f>0-Table1[[#This Row],[Spalte17]]</f>
        <v>-2</v>
      </c>
      <c r="AM48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14</v>
      </c>
      <c r="AP483"/>
    </row>
    <row r="484" spans="1:42" x14ac:dyDescent="0.25">
      <c r="A484">
        <v>482</v>
      </c>
      <c r="B484" t="s">
        <v>184</v>
      </c>
      <c r="C484" s="1">
        <v>11</v>
      </c>
      <c r="D484" s="6">
        <f>-18+Table1[[#This Row],[Auf welchem Platz landet der FC St. Pauli in der 1. Bundesliga 2025/26?]]</f>
        <v>-7</v>
      </c>
      <c r="E484" t="s">
        <v>14</v>
      </c>
      <c r="F484" s="5">
        <v>5</v>
      </c>
      <c r="G484" t="s">
        <v>14</v>
      </c>
      <c r="H484" t="s">
        <v>56</v>
      </c>
      <c r="I484" t="s">
        <v>25</v>
      </c>
      <c r="J484" t="s">
        <v>16</v>
      </c>
      <c r="K484">
        <f t="shared" si="84"/>
        <v>1</v>
      </c>
      <c r="L484">
        <f t="shared" si="85"/>
        <v>1</v>
      </c>
      <c r="M484">
        <f t="shared" si="86"/>
        <v>0</v>
      </c>
      <c r="N484">
        <f t="shared" si="87"/>
        <v>1</v>
      </c>
      <c r="O484" s="5">
        <f>SUM(Table1[[#This Row],[Spalte5]:[Spalte6]])*5</f>
        <v>15</v>
      </c>
      <c r="P484" t="s">
        <v>34</v>
      </c>
      <c r="Q484" t="s">
        <v>78</v>
      </c>
      <c r="R484" t="s">
        <v>23</v>
      </c>
      <c r="S484">
        <f t="shared" si="88"/>
        <v>0</v>
      </c>
      <c r="T484">
        <f t="shared" si="89"/>
        <v>1</v>
      </c>
      <c r="U484">
        <f t="shared" si="90"/>
        <v>0</v>
      </c>
      <c r="V484" s="5">
        <f>SUM(Table1[[#This Row],[Spalte94]:[Spalte92]])*5</f>
        <v>5</v>
      </c>
      <c r="W484" t="s">
        <v>34</v>
      </c>
      <c r="X484" s="5">
        <f t="shared" si="91"/>
        <v>0</v>
      </c>
      <c r="Y484" t="s">
        <v>18</v>
      </c>
      <c r="Z484" s="5">
        <f t="shared" si="92"/>
        <v>0</v>
      </c>
      <c r="AA484" t="s">
        <v>19</v>
      </c>
      <c r="AB484" s="5">
        <f t="shared" si="93"/>
        <v>0</v>
      </c>
      <c r="AC484" t="s">
        <v>20</v>
      </c>
      <c r="AD484" s="5">
        <f t="shared" si="94"/>
        <v>0</v>
      </c>
      <c r="AE484" t="s">
        <v>39</v>
      </c>
      <c r="AF484" s="5">
        <f t="shared" si="95"/>
        <v>0</v>
      </c>
      <c r="AG484" s="1">
        <v>7</v>
      </c>
      <c r="AH484" s="6">
        <f>ABS(8-Table1[[#This Row],[Die 1. Frauen des FCSP landet in der Regionalliga Nord (12er Liga) auf Rang...?]])</f>
        <v>1</v>
      </c>
      <c r="AI484" s="6">
        <f>0-Table1[[#This Row],[Spalte16]]</f>
        <v>-1</v>
      </c>
      <c r="AJ484" s="1">
        <v>12</v>
      </c>
      <c r="AK484" s="6">
        <f>ABS(16-Table1[[#This Row],[Die U23 des FCSP landet in der Regionalliga Nord (18er Liga) auf Rang....?]])</f>
        <v>4</v>
      </c>
      <c r="AL484" s="6">
        <f>0-Table1[[#This Row],[Spalte17]]</f>
        <v>-4</v>
      </c>
      <c r="AM48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484"/>
    </row>
    <row r="485" spans="1:42" x14ac:dyDescent="0.25">
      <c r="A485">
        <v>483</v>
      </c>
      <c r="B485" t="s">
        <v>531</v>
      </c>
      <c r="C485" s="1">
        <v>12</v>
      </c>
      <c r="D485" s="6">
        <f>-18+Table1[[#This Row],[Auf welchem Platz landet der FC St. Pauli in der 1. Bundesliga 2025/26?]]</f>
        <v>-6</v>
      </c>
      <c r="E485" t="s">
        <v>14</v>
      </c>
      <c r="F485" s="5">
        <v>5</v>
      </c>
      <c r="G485" t="s">
        <v>14</v>
      </c>
      <c r="H485" t="s">
        <v>54</v>
      </c>
      <c r="I485" t="s">
        <v>43</v>
      </c>
      <c r="J485" t="s">
        <v>56</v>
      </c>
      <c r="K485">
        <f t="shared" si="84"/>
        <v>1</v>
      </c>
      <c r="L485">
        <f t="shared" si="85"/>
        <v>0</v>
      </c>
      <c r="M485">
        <f t="shared" si="86"/>
        <v>0</v>
      </c>
      <c r="N485">
        <f t="shared" si="87"/>
        <v>0</v>
      </c>
      <c r="O485" s="5">
        <f>SUM(Table1[[#This Row],[Spalte5]:[Spalte6]])*5</f>
        <v>5</v>
      </c>
      <c r="P485" t="s">
        <v>78</v>
      </c>
      <c r="Q485" t="s">
        <v>15</v>
      </c>
      <c r="R485" t="s">
        <v>34</v>
      </c>
      <c r="S485">
        <f t="shared" si="88"/>
        <v>0</v>
      </c>
      <c r="T485">
        <f t="shared" si="89"/>
        <v>1</v>
      </c>
      <c r="U485">
        <f t="shared" si="90"/>
        <v>0</v>
      </c>
      <c r="V485" s="5">
        <f>SUM(Table1[[#This Row],[Spalte94]:[Spalte92]])*5</f>
        <v>5</v>
      </c>
      <c r="W485" t="s">
        <v>41</v>
      </c>
      <c r="X485" s="5">
        <f t="shared" si="91"/>
        <v>0</v>
      </c>
      <c r="Y485" t="s">
        <v>52</v>
      </c>
      <c r="Z485" s="5">
        <f t="shared" si="92"/>
        <v>0</v>
      </c>
      <c r="AA485" t="s">
        <v>19</v>
      </c>
      <c r="AB485" s="5">
        <f t="shared" si="93"/>
        <v>0</v>
      </c>
      <c r="AC485" t="s">
        <v>20</v>
      </c>
      <c r="AD485" s="5">
        <f t="shared" si="94"/>
        <v>0</v>
      </c>
      <c r="AE485" t="s">
        <v>32</v>
      </c>
      <c r="AF485" s="5">
        <f t="shared" si="95"/>
        <v>0</v>
      </c>
      <c r="AG485" s="1">
        <v>8</v>
      </c>
      <c r="AH485" s="6">
        <f>ABS(8-Table1[[#This Row],[Die 1. Frauen des FCSP landet in der Regionalliga Nord (12er Liga) auf Rang...?]])</f>
        <v>0</v>
      </c>
      <c r="AI485" s="6">
        <v>5</v>
      </c>
      <c r="AJ485" s="1">
        <v>15</v>
      </c>
      <c r="AK485" s="6">
        <f>ABS(16-Table1[[#This Row],[Die U23 des FCSP landet in der Regionalliga Nord (18er Liga) auf Rang....?]])</f>
        <v>1</v>
      </c>
      <c r="AL485" s="6">
        <f>0-Table1[[#This Row],[Spalte17]]</f>
        <v>-1</v>
      </c>
      <c r="AM48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485"/>
    </row>
    <row r="486" spans="1:42" x14ac:dyDescent="0.25">
      <c r="A486">
        <v>484</v>
      </c>
      <c r="B486" t="s">
        <v>855</v>
      </c>
      <c r="C486" s="1">
        <v>15</v>
      </c>
      <c r="D486" s="6">
        <f>-18+Table1[[#This Row],[Auf welchem Platz landet der FC St. Pauli in der 1. Bundesliga 2025/26?]]</f>
        <v>-3</v>
      </c>
      <c r="E486" t="s">
        <v>14</v>
      </c>
      <c r="F486" s="5">
        <v>5</v>
      </c>
      <c r="G486" t="s">
        <v>14</v>
      </c>
      <c r="H486" t="s">
        <v>25</v>
      </c>
      <c r="I486" t="s">
        <v>54</v>
      </c>
      <c r="J486" t="s">
        <v>17</v>
      </c>
      <c r="K486">
        <f t="shared" si="84"/>
        <v>1</v>
      </c>
      <c r="L486">
        <f t="shared" si="85"/>
        <v>1</v>
      </c>
      <c r="M486">
        <f t="shared" si="86"/>
        <v>1</v>
      </c>
      <c r="N486">
        <f t="shared" si="87"/>
        <v>0</v>
      </c>
      <c r="O486" s="5">
        <f>SUM(Table1[[#This Row],[Spalte5]:[Spalte6]])*5</f>
        <v>15</v>
      </c>
      <c r="P486" t="s">
        <v>34</v>
      </c>
      <c r="Q486" t="s">
        <v>78</v>
      </c>
      <c r="R486" t="s">
        <v>23</v>
      </c>
      <c r="S486">
        <f t="shared" si="88"/>
        <v>0</v>
      </c>
      <c r="T486">
        <f t="shared" si="89"/>
        <v>1</v>
      </c>
      <c r="U486">
        <f t="shared" si="90"/>
        <v>0</v>
      </c>
      <c r="V486" s="5">
        <f>SUM(Table1[[#This Row],[Spalte94]:[Spalte92]])*5</f>
        <v>5</v>
      </c>
      <c r="W486" t="s">
        <v>50</v>
      </c>
      <c r="X486" s="5">
        <f t="shared" si="91"/>
        <v>0</v>
      </c>
      <c r="Y486" t="s">
        <v>30</v>
      </c>
      <c r="Z486" s="5">
        <f t="shared" si="92"/>
        <v>0</v>
      </c>
      <c r="AA486" t="s">
        <v>35</v>
      </c>
      <c r="AB486" s="5">
        <f t="shared" si="93"/>
        <v>0</v>
      </c>
      <c r="AC486" t="s">
        <v>27</v>
      </c>
      <c r="AD486" s="5">
        <f t="shared" si="94"/>
        <v>5</v>
      </c>
      <c r="AE486" t="s">
        <v>28</v>
      </c>
      <c r="AF486" s="5">
        <f t="shared" si="95"/>
        <v>0</v>
      </c>
      <c r="AG486" s="1">
        <v>5</v>
      </c>
      <c r="AH486" s="6">
        <f>ABS(8-Table1[[#This Row],[Die 1. Frauen des FCSP landet in der Regionalliga Nord (12er Liga) auf Rang...?]])</f>
        <v>3</v>
      </c>
      <c r="AI486" s="6">
        <f>0-Table1[[#This Row],[Spalte16]]</f>
        <v>-3</v>
      </c>
      <c r="AJ486" s="1">
        <v>5</v>
      </c>
      <c r="AK486" s="6">
        <f>ABS(16-Table1[[#This Row],[Die U23 des FCSP landet in der Regionalliga Nord (18er Liga) auf Rang....?]])</f>
        <v>11</v>
      </c>
      <c r="AL486" s="6">
        <f>0-Table1[[#This Row],[Spalte17]]</f>
        <v>-11</v>
      </c>
      <c r="AM48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486"/>
    </row>
    <row r="487" spans="1:42" x14ac:dyDescent="0.25">
      <c r="A487">
        <v>485</v>
      </c>
      <c r="B487" t="s">
        <v>105</v>
      </c>
      <c r="C487" s="1">
        <v>12</v>
      </c>
      <c r="D487" s="6">
        <f>-18+Table1[[#This Row],[Auf welchem Platz landet der FC St. Pauli in der 1. Bundesliga 2025/26?]]</f>
        <v>-6</v>
      </c>
      <c r="E487" t="s">
        <v>14</v>
      </c>
      <c r="F487" s="5">
        <v>5</v>
      </c>
      <c r="G487" t="s">
        <v>14</v>
      </c>
      <c r="H487" t="s">
        <v>56</v>
      </c>
      <c r="I487" t="s">
        <v>25</v>
      </c>
      <c r="J487" t="s">
        <v>43</v>
      </c>
      <c r="K487">
        <f t="shared" si="84"/>
        <v>1</v>
      </c>
      <c r="L487">
        <f t="shared" si="85"/>
        <v>1</v>
      </c>
      <c r="M487">
        <f t="shared" si="86"/>
        <v>0</v>
      </c>
      <c r="N487">
        <f t="shared" si="87"/>
        <v>0</v>
      </c>
      <c r="O487" s="5">
        <f>SUM(Table1[[#This Row],[Spalte5]:[Spalte6]])*5</f>
        <v>10</v>
      </c>
      <c r="P487" t="s">
        <v>78</v>
      </c>
      <c r="Q487" t="s">
        <v>15</v>
      </c>
      <c r="R487" t="s">
        <v>23</v>
      </c>
      <c r="S487">
        <f t="shared" si="88"/>
        <v>0</v>
      </c>
      <c r="T487">
        <f t="shared" si="89"/>
        <v>1</v>
      </c>
      <c r="U487">
        <f t="shared" si="90"/>
        <v>0</v>
      </c>
      <c r="V487" s="5">
        <f>SUM(Table1[[#This Row],[Spalte94]:[Spalte92]])*5</f>
        <v>5</v>
      </c>
      <c r="W487" t="s">
        <v>17</v>
      </c>
      <c r="X487" s="5">
        <f t="shared" si="91"/>
        <v>0</v>
      </c>
      <c r="Y487" t="s">
        <v>44</v>
      </c>
      <c r="Z487" s="5">
        <f t="shared" si="92"/>
        <v>5</v>
      </c>
      <c r="AA487" t="s">
        <v>19</v>
      </c>
      <c r="AB487" s="5">
        <f t="shared" si="93"/>
        <v>0</v>
      </c>
      <c r="AC487" t="s">
        <v>27</v>
      </c>
      <c r="AD487" s="5">
        <f t="shared" si="94"/>
        <v>5</v>
      </c>
      <c r="AE487" t="s">
        <v>28</v>
      </c>
      <c r="AF487" s="5">
        <f t="shared" si="95"/>
        <v>0</v>
      </c>
      <c r="AG487" s="1">
        <v>5</v>
      </c>
      <c r="AH487" s="6">
        <f>ABS(8-Table1[[#This Row],[Die 1. Frauen des FCSP landet in der Regionalliga Nord (12er Liga) auf Rang...?]])</f>
        <v>3</v>
      </c>
      <c r="AI487" s="6">
        <f>0-Table1[[#This Row],[Spalte16]]</f>
        <v>-3</v>
      </c>
      <c r="AJ487" s="1">
        <v>8</v>
      </c>
      <c r="AK487" s="6">
        <f>ABS(16-Table1[[#This Row],[Die U23 des FCSP landet in der Regionalliga Nord (18er Liga) auf Rang....?]])</f>
        <v>8</v>
      </c>
      <c r="AL487" s="6">
        <f>0-Table1[[#This Row],[Spalte17]]</f>
        <v>-8</v>
      </c>
      <c r="AM48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487"/>
    </row>
    <row r="488" spans="1:42" x14ac:dyDescent="0.25">
      <c r="A488">
        <v>486</v>
      </c>
      <c r="B488" t="s">
        <v>411</v>
      </c>
      <c r="C488" s="1">
        <v>12</v>
      </c>
      <c r="D488" s="6">
        <f>-18+Table1[[#This Row],[Auf welchem Platz landet der FC St. Pauli in der 1. Bundesliga 2025/26?]]</f>
        <v>-6</v>
      </c>
      <c r="E488" t="s">
        <v>56</v>
      </c>
      <c r="F488" s="5"/>
      <c r="G488" t="s">
        <v>14</v>
      </c>
      <c r="H488" t="s">
        <v>56</v>
      </c>
      <c r="I488" t="s">
        <v>25</v>
      </c>
      <c r="J488" t="s">
        <v>16</v>
      </c>
      <c r="K488">
        <f t="shared" si="84"/>
        <v>1</v>
      </c>
      <c r="L488">
        <f t="shared" si="85"/>
        <v>1</v>
      </c>
      <c r="M488">
        <f t="shared" si="86"/>
        <v>0</v>
      </c>
      <c r="N488">
        <f t="shared" si="87"/>
        <v>1</v>
      </c>
      <c r="O488" s="5">
        <f>SUM(Table1[[#This Row],[Spalte5]:[Spalte6]])*5</f>
        <v>15</v>
      </c>
      <c r="P488" t="s">
        <v>78</v>
      </c>
      <c r="Q488" t="s">
        <v>15</v>
      </c>
      <c r="R488" t="s">
        <v>58</v>
      </c>
      <c r="S488">
        <f t="shared" si="88"/>
        <v>0</v>
      </c>
      <c r="T488">
        <f t="shared" si="89"/>
        <v>1</v>
      </c>
      <c r="U488">
        <f t="shared" si="90"/>
        <v>0</v>
      </c>
      <c r="V488" s="5">
        <f>SUM(Table1[[#This Row],[Spalte94]:[Spalte92]])*5</f>
        <v>5</v>
      </c>
      <c r="W488" t="s">
        <v>15</v>
      </c>
      <c r="X488" s="5">
        <f t="shared" si="91"/>
        <v>0</v>
      </c>
      <c r="Y488" t="s">
        <v>52</v>
      </c>
      <c r="Z488" s="5">
        <f t="shared" si="92"/>
        <v>0</v>
      </c>
      <c r="AA488" t="s">
        <v>35</v>
      </c>
      <c r="AB488" s="5">
        <f t="shared" si="93"/>
        <v>0</v>
      </c>
      <c r="AC488" t="s">
        <v>27</v>
      </c>
      <c r="AD488" s="5">
        <f t="shared" si="94"/>
        <v>5</v>
      </c>
      <c r="AE488" t="s">
        <v>37</v>
      </c>
      <c r="AF488" s="5">
        <f t="shared" si="95"/>
        <v>0</v>
      </c>
      <c r="AG488" s="1">
        <v>3</v>
      </c>
      <c r="AH488" s="6">
        <f>ABS(8-Table1[[#This Row],[Die 1. Frauen des FCSP landet in der Regionalliga Nord (12er Liga) auf Rang...?]])</f>
        <v>5</v>
      </c>
      <c r="AI488" s="6">
        <f>0-Table1[[#This Row],[Spalte16]]</f>
        <v>-5</v>
      </c>
      <c r="AJ488" s="1">
        <v>15</v>
      </c>
      <c r="AK488" s="6">
        <f>ABS(16-Table1[[#This Row],[Die U23 des FCSP landet in der Regionalliga Nord (18er Liga) auf Rang....?]])</f>
        <v>1</v>
      </c>
      <c r="AL488" s="6">
        <f>0-Table1[[#This Row],[Spalte17]]</f>
        <v>-1</v>
      </c>
      <c r="AM48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488"/>
    </row>
    <row r="489" spans="1:42" x14ac:dyDescent="0.25">
      <c r="A489">
        <v>487</v>
      </c>
      <c r="B489" t="s">
        <v>90</v>
      </c>
      <c r="C489" s="1">
        <v>14</v>
      </c>
      <c r="D489" s="6">
        <f>-18+Table1[[#This Row],[Auf welchem Platz landet der FC St. Pauli in der 1. Bundesliga 2025/26?]]</f>
        <v>-4</v>
      </c>
      <c r="E489" t="s">
        <v>14</v>
      </c>
      <c r="F489" s="5">
        <v>5</v>
      </c>
      <c r="G489" t="s">
        <v>14</v>
      </c>
      <c r="H489" t="s">
        <v>56</v>
      </c>
      <c r="I489" t="s">
        <v>25</v>
      </c>
      <c r="J489" t="s">
        <v>54</v>
      </c>
      <c r="K489">
        <f t="shared" si="84"/>
        <v>1</v>
      </c>
      <c r="L489">
        <f t="shared" si="85"/>
        <v>1</v>
      </c>
      <c r="M489">
        <f t="shared" si="86"/>
        <v>0</v>
      </c>
      <c r="N489">
        <f t="shared" si="87"/>
        <v>0</v>
      </c>
      <c r="O489" s="5">
        <f>SUM(Table1[[#This Row],[Spalte5]:[Spalte6]])*5</f>
        <v>10</v>
      </c>
      <c r="P489" t="s">
        <v>78</v>
      </c>
      <c r="Q489" t="s">
        <v>34</v>
      </c>
      <c r="R489" t="s">
        <v>23</v>
      </c>
      <c r="S489">
        <f t="shared" si="88"/>
        <v>0</v>
      </c>
      <c r="T489">
        <f t="shared" si="89"/>
        <v>1</v>
      </c>
      <c r="U489">
        <f t="shared" si="90"/>
        <v>0</v>
      </c>
      <c r="V489" s="5">
        <f>SUM(Table1[[#This Row],[Spalte94]:[Spalte92]])*5</f>
        <v>5</v>
      </c>
      <c r="W489" t="s">
        <v>23</v>
      </c>
      <c r="X489" s="5">
        <f t="shared" si="91"/>
        <v>0</v>
      </c>
      <c r="Y489" t="s">
        <v>48</v>
      </c>
      <c r="Z489" s="5">
        <f t="shared" si="92"/>
        <v>0</v>
      </c>
      <c r="AA489" t="s">
        <v>19</v>
      </c>
      <c r="AB489" s="5">
        <f t="shared" si="93"/>
        <v>0</v>
      </c>
      <c r="AC489" t="s">
        <v>27</v>
      </c>
      <c r="AD489" s="5">
        <f t="shared" si="94"/>
        <v>5</v>
      </c>
      <c r="AE489" t="s">
        <v>28</v>
      </c>
      <c r="AF489" s="5">
        <f t="shared" si="95"/>
        <v>0</v>
      </c>
      <c r="AG489" s="1">
        <v>4</v>
      </c>
      <c r="AH489" s="6">
        <f>ABS(8-Table1[[#This Row],[Die 1. Frauen des FCSP landet in der Regionalliga Nord (12er Liga) auf Rang...?]])</f>
        <v>4</v>
      </c>
      <c r="AI489" s="6">
        <f>0-Table1[[#This Row],[Spalte16]]</f>
        <v>-4</v>
      </c>
      <c r="AJ489" s="1">
        <v>12</v>
      </c>
      <c r="AK489" s="6">
        <f>ABS(16-Table1[[#This Row],[Die U23 des FCSP landet in der Regionalliga Nord (18er Liga) auf Rang....?]])</f>
        <v>4</v>
      </c>
      <c r="AL489" s="6">
        <f>0-Table1[[#This Row],[Spalte17]]</f>
        <v>-4</v>
      </c>
      <c r="AM48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489"/>
    </row>
    <row r="490" spans="1:42" x14ac:dyDescent="0.25">
      <c r="A490">
        <v>488</v>
      </c>
      <c r="B490" t="s">
        <v>100</v>
      </c>
      <c r="C490" s="1">
        <v>13</v>
      </c>
      <c r="D490" s="6">
        <f>-18+Table1[[#This Row],[Auf welchem Platz landet der FC St. Pauli in der 1. Bundesliga 2025/26?]]</f>
        <v>-5</v>
      </c>
      <c r="E490" t="s">
        <v>14</v>
      </c>
      <c r="F490" s="5">
        <v>5</v>
      </c>
      <c r="G490" t="s">
        <v>14</v>
      </c>
      <c r="H490" t="s">
        <v>17</v>
      </c>
      <c r="I490" t="s">
        <v>56</v>
      </c>
      <c r="J490" t="s">
        <v>25</v>
      </c>
      <c r="K490">
        <f t="shared" si="84"/>
        <v>1</v>
      </c>
      <c r="L490">
        <f t="shared" si="85"/>
        <v>1</v>
      </c>
      <c r="M490">
        <f t="shared" si="86"/>
        <v>1</v>
      </c>
      <c r="N490">
        <f t="shared" si="87"/>
        <v>0</v>
      </c>
      <c r="O490" s="5">
        <f>SUM(Table1[[#This Row],[Spalte5]:[Spalte6]])*5</f>
        <v>15</v>
      </c>
      <c r="P490" t="s">
        <v>24</v>
      </c>
      <c r="Q490" t="s">
        <v>78</v>
      </c>
      <c r="R490" t="s">
        <v>41</v>
      </c>
      <c r="S490">
        <f t="shared" si="88"/>
        <v>0</v>
      </c>
      <c r="T490">
        <f t="shared" si="89"/>
        <v>1</v>
      </c>
      <c r="U490">
        <f t="shared" si="90"/>
        <v>0</v>
      </c>
      <c r="V490" s="5">
        <f>SUM(Table1[[#This Row],[Spalte94]:[Spalte92]])*5</f>
        <v>5</v>
      </c>
      <c r="W490" t="s">
        <v>24</v>
      </c>
      <c r="X490" s="5">
        <f t="shared" si="91"/>
        <v>0</v>
      </c>
      <c r="Y490" t="s">
        <v>18</v>
      </c>
      <c r="Z490" s="5">
        <f t="shared" si="92"/>
        <v>0</v>
      </c>
      <c r="AA490" t="s">
        <v>65</v>
      </c>
      <c r="AB490" s="5">
        <f t="shared" si="93"/>
        <v>5</v>
      </c>
      <c r="AC490" t="s">
        <v>20</v>
      </c>
      <c r="AD490" s="5">
        <f t="shared" si="94"/>
        <v>0</v>
      </c>
      <c r="AE490" t="s">
        <v>32</v>
      </c>
      <c r="AF490" s="5">
        <f t="shared" si="95"/>
        <v>0</v>
      </c>
      <c r="AG490" s="1">
        <v>2</v>
      </c>
      <c r="AH490" s="6">
        <f>ABS(8-Table1[[#This Row],[Die 1. Frauen des FCSP landet in der Regionalliga Nord (12er Liga) auf Rang...?]])</f>
        <v>6</v>
      </c>
      <c r="AI490" s="6">
        <f>0-Table1[[#This Row],[Spalte16]]</f>
        <v>-6</v>
      </c>
      <c r="AJ490" s="1">
        <v>17</v>
      </c>
      <c r="AK490" s="6">
        <f>ABS(16-Table1[[#This Row],[Die U23 des FCSP landet in der Regionalliga Nord (18er Liga) auf Rang....?]])</f>
        <v>1</v>
      </c>
      <c r="AL490" s="6">
        <f>0-Table1[[#This Row],[Spalte17]]</f>
        <v>-1</v>
      </c>
      <c r="AM49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490"/>
    </row>
    <row r="491" spans="1:42" x14ac:dyDescent="0.25">
      <c r="A491">
        <v>489</v>
      </c>
      <c r="B491" t="s">
        <v>481</v>
      </c>
      <c r="C491" s="1">
        <v>15</v>
      </c>
      <c r="D491" s="6">
        <f>-18+Table1[[#This Row],[Auf welchem Platz landet der FC St. Pauli in der 1. Bundesliga 2025/26?]]</f>
        <v>-3</v>
      </c>
      <c r="E491" t="s">
        <v>14</v>
      </c>
      <c r="F491" s="5">
        <v>5</v>
      </c>
      <c r="G491" t="s">
        <v>14</v>
      </c>
      <c r="H491" t="s">
        <v>56</v>
      </c>
      <c r="I491" t="s">
        <v>25</v>
      </c>
      <c r="J491" t="s">
        <v>54</v>
      </c>
      <c r="K491">
        <f t="shared" si="84"/>
        <v>1</v>
      </c>
      <c r="L491">
        <f t="shared" si="85"/>
        <v>1</v>
      </c>
      <c r="M491">
        <f t="shared" si="86"/>
        <v>0</v>
      </c>
      <c r="N491">
        <f t="shared" si="87"/>
        <v>0</v>
      </c>
      <c r="O491" s="5">
        <f>SUM(Table1[[#This Row],[Spalte5]:[Spalte6]])*5</f>
        <v>10</v>
      </c>
      <c r="P491" t="s">
        <v>78</v>
      </c>
      <c r="Q491" t="s">
        <v>34</v>
      </c>
      <c r="R491" t="s">
        <v>15</v>
      </c>
      <c r="S491">
        <f t="shared" si="88"/>
        <v>0</v>
      </c>
      <c r="T491">
        <f t="shared" si="89"/>
        <v>1</v>
      </c>
      <c r="U491">
        <f t="shared" si="90"/>
        <v>0</v>
      </c>
      <c r="V491" s="5">
        <f>SUM(Table1[[#This Row],[Spalte94]:[Spalte92]])*5</f>
        <v>5</v>
      </c>
      <c r="W491" t="s">
        <v>34</v>
      </c>
      <c r="X491" s="5">
        <f t="shared" si="91"/>
        <v>0</v>
      </c>
      <c r="Y491" t="s">
        <v>18</v>
      </c>
      <c r="Z491" s="5">
        <f t="shared" si="92"/>
        <v>0</v>
      </c>
      <c r="AA491" t="s">
        <v>19</v>
      </c>
      <c r="AB491" s="5">
        <f t="shared" si="93"/>
        <v>0</v>
      </c>
      <c r="AC491" t="s">
        <v>20</v>
      </c>
      <c r="AD491" s="5">
        <f t="shared" si="94"/>
        <v>0</v>
      </c>
      <c r="AE491" t="s">
        <v>32</v>
      </c>
      <c r="AF491" s="5">
        <f t="shared" si="95"/>
        <v>0</v>
      </c>
      <c r="AG491" s="1">
        <v>6</v>
      </c>
      <c r="AH491" s="6">
        <f>ABS(8-Table1[[#This Row],[Die 1. Frauen des FCSP landet in der Regionalliga Nord (12er Liga) auf Rang...?]])</f>
        <v>2</v>
      </c>
      <c r="AI491" s="6">
        <f>0-Table1[[#This Row],[Spalte16]]</f>
        <v>-2</v>
      </c>
      <c r="AJ491" s="1">
        <v>14</v>
      </c>
      <c r="AK491" s="6">
        <f>ABS(16-Table1[[#This Row],[Die U23 des FCSP landet in der Regionalliga Nord (18er Liga) auf Rang....?]])</f>
        <v>2</v>
      </c>
      <c r="AL491" s="6">
        <f>0-Table1[[#This Row],[Spalte17]]</f>
        <v>-2</v>
      </c>
      <c r="AM49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491"/>
    </row>
    <row r="492" spans="1:42" x14ac:dyDescent="0.25">
      <c r="A492">
        <v>490</v>
      </c>
      <c r="B492" t="s">
        <v>13</v>
      </c>
      <c r="C492" s="1">
        <v>11</v>
      </c>
      <c r="D492" s="6">
        <f>-18+Table1[[#This Row],[Auf welchem Platz landet der FC St. Pauli in der 1. Bundesliga 2025/26?]]</f>
        <v>-7</v>
      </c>
      <c r="E492" t="s">
        <v>14</v>
      </c>
      <c r="F492" s="5">
        <v>5</v>
      </c>
      <c r="G492" t="s">
        <v>14</v>
      </c>
      <c r="H492" t="s">
        <v>56</v>
      </c>
      <c r="I492" t="s">
        <v>25</v>
      </c>
      <c r="J492" t="s">
        <v>16</v>
      </c>
      <c r="K492">
        <f t="shared" si="84"/>
        <v>1</v>
      </c>
      <c r="L492">
        <f t="shared" si="85"/>
        <v>1</v>
      </c>
      <c r="M492">
        <f t="shared" si="86"/>
        <v>0</v>
      </c>
      <c r="N492">
        <f t="shared" si="87"/>
        <v>1</v>
      </c>
      <c r="O492" s="5">
        <f>SUM(Table1[[#This Row],[Spalte5]:[Spalte6]])*5</f>
        <v>15</v>
      </c>
      <c r="P492" t="s">
        <v>34</v>
      </c>
      <c r="Q492" t="s">
        <v>78</v>
      </c>
      <c r="R492" t="s">
        <v>15</v>
      </c>
      <c r="S492">
        <f t="shared" si="88"/>
        <v>0</v>
      </c>
      <c r="T492">
        <f t="shared" si="89"/>
        <v>1</v>
      </c>
      <c r="U492">
        <f t="shared" si="90"/>
        <v>0</v>
      </c>
      <c r="V492" s="5">
        <f>SUM(Table1[[#This Row],[Spalte94]:[Spalte92]])*5</f>
        <v>5</v>
      </c>
      <c r="W492" t="s">
        <v>15</v>
      </c>
      <c r="X492" s="5">
        <f t="shared" si="91"/>
        <v>0</v>
      </c>
      <c r="Y492" t="s">
        <v>18</v>
      </c>
      <c r="Z492" s="5">
        <f t="shared" si="92"/>
        <v>0</v>
      </c>
      <c r="AA492" t="s">
        <v>19</v>
      </c>
      <c r="AB492" s="5">
        <f t="shared" si="93"/>
        <v>0</v>
      </c>
      <c r="AC492" t="s">
        <v>20</v>
      </c>
      <c r="AD492" s="5">
        <f t="shared" si="94"/>
        <v>0</v>
      </c>
      <c r="AE492" t="s">
        <v>21</v>
      </c>
      <c r="AF492" s="5">
        <f t="shared" si="95"/>
        <v>0</v>
      </c>
      <c r="AG492" s="1">
        <v>7</v>
      </c>
      <c r="AH492" s="6">
        <f>ABS(8-Table1[[#This Row],[Die 1. Frauen des FCSP landet in der Regionalliga Nord (12er Liga) auf Rang...?]])</f>
        <v>1</v>
      </c>
      <c r="AI492" s="6">
        <f>0-Table1[[#This Row],[Spalte16]]</f>
        <v>-1</v>
      </c>
      <c r="AJ492" s="1">
        <v>12</v>
      </c>
      <c r="AK492" s="6">
        <f>ABS(16-Table1[[#This Row],[Die U23 des FCSP landet in der Regionalliga Nord (18er Liga) auf Rang....?]])</f>
        <v>4</v>
      </c>
      <c r="AL492" s="6">
        <f>0-Table1[[#This Row],[Spalte17]]</f>
        <v>-4</v>
      </c>
      <c r="AM49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492"/>
    </row>
    <row r="493" spans="1:42" x14ac:dyDescent="0.25">
      <c r="A493">
        <v>491</v>
      </c>
      <c r="B493" t="s">
        <v>667</v>
      </c>
      <c r="C493" s="1">
        <v>13</v>
      </c>
      <c r="D493" s="6">
        <f>-18+Table1[[#This Row],[Auf welchem Platz landet der FC St. Pauli in der 1. Bundesliga 2025/26?]]</f>
        <v>-5</v>
      </c>
      <c r="E493" t="s">
        <v>14</v>
      </c>
      <c r="F493" s="5">
        <v>5</v>
      </c>
      <c r="G493" t="s">
        <v>14</v>
      </c>
      <c r="H493" t="s">
        <v>56</v>
      </c>
      <c r="I493" t="s">
        <v>25</v>
      </c>
      <c r="J493" t="s">
        <v>54</v>
      </c>
      <c r="K493">
        <f t="shared" si="84"/>
        <v>1</v>
      </c>
      <c r="L493">
        <f t="shared" si="85"/>
        <v>1</v>
      </c>
      <c r="M493">
        <f t="shared" si="86"/>
        <v>0</v>
      </c>
      <c r="N493">
        <f t="shared" si="87"/>
        <v>0</v>
      </c>
      <c r="O493" s="5">
        <f>SUM(Table1[[#This Row],[Spalte5]:[Spalte6]])*5</f>
        <v>10</v>
      </c>
      <c r="P493" t="s">
        <v>23</v>
      </c>
      <c r="Q493" t="s">
        <v>78</v>
      </c>
      <c r="R493" t="s">
        <v>15</v>
      </c>
      <c r="S493">
        <f t="shared" si="88"/>
        <v>0</v>
      </c>
      <c r="T493">
        <f t="shared" si="89"/>
        <v>1</v>
      </c>
      <c r="U493">
        <f t="shared" si="90"/>
        <v>0</v>
      </c>
      <c r="V493" s="5">
        <f>SUM(Table1[[#This Row],[Spalte94]:[Spalte92]])*5</f>
        <v>5</v>
      </c>
      <c r="W493" t="s">
        <v>34</v>
      </c>
      <c r="X493" s="5">
        <f t="shared" si="91"/>
        <v>0</v>
      </c>
      <c r="Y493" t="s">
        <v>18</v>
      </c>
      <c r="Z493" s="5">
        <f t="shared" si="92"/>
        <v>0</v>
      </c>
      <c r="AA493" t="s">
        <v>19</v>
      </c>
      <c r="AB493" s="5">
        <f t="shared" si="93"/>
        <v>0</v>
      </c>
      <c r="AC493" t="s">
        <v>20</v>
      </c>
      <c r="AD493" s="5">
        <f t="shared" si="94"/>
        <v>0</v>
      </c>
      <c r="AE493" t="s">
        <v>37</v>
      </c>
      <c r="AF493" s="5">
        <f t="shared" si="95"/>
        <v>0</v>
      </c>
      <c r="AG493" s="1">
        <v>7</v>
      </c>
      <c r="AH493" s="6">
        <f>ABS(8-Table1[[#This Row],[Die 1. Frauen des FCSP landet in der Regionalliga Nord (12er Liga) auf Rang...?]])</f>
        <v>1</v>
      </c>
      <c r="AI493" s="6">
        <f>0-Table1[[#This Row],[Spalte16]]</f>
        <v>-1</v>
      </c>
      <c r="AJ493" s="1">
        <v>15</v>
      </c>
      <c r="AK493" s="6">
        <f>ABS(16-Table1[[#This Row],[Die U23 des FCSP landet in der Regionalliga Nord (18er Liga) auf Rang....?]])</f>
        <v>1</v>
      </c>
      <c r="AL493" s="6">
        <f>0-Table1[[#This Row],[Spalte17]]</f>
        <v>-1</v>
      </c>
      <c r="AM49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493"/>
    </row>
    <row r="494" spans="1:42" x14ac:dyDescent="0.25">
      <c r="A494">
        <v>492</v>
      </c>
      <c r="B494" t="s">
        <v>316</v>
      </c>
      <c r="C494" s="1">
        <v>13</v>
      </c>
      <c r="D494" s="6">
        <f>-18+Table1[[#This Row],[Auf welchem Platz landet der FC St. Pauli in der 1. Bundesliga 2025/26?]]</f>
        <v>-5</v>
      </c>
      <c r="E494" t="s">
        <v>14</v>
      </c>
      <c r="F494" s="5">
        <v>5</v>
      </c>
      <c r="G494" t="s">
        <v>14</v>
      </c>
      <c r="H494" t="s">
        <v>25</v>
      </c>
      <c r="I494" t="s">
        <v>56</v>
      </c>
      <c r="J494" t="s">
        <v>54</v>
      </c>
      <c r="K494">
        <f t="shared" si="84"/>
        <v>1</v>
      </c>
      <c r="L494">
        <f t="shared" si="85"/>
        <v>1</v>
      </c>
      <c r="M494">
        <f t="shared" si="86"/>
        <v>0</v>
      </c>
      <c r="N494">
        <f t="shared" si="87"/>
        <v>0</v>
      </c>
      <c r="O494" s="5">
        <f>SUM(Table1[[#This Row],[Spalte5]:[Spalte6]])*5</f>
        <v>10</v>
      </c>
      <c r="P494" t="s">
        <v>78</v>
      </c>
      <c r="Q494" t="s">
        <v>15</v>
      </c>
      <c r="R494" t="s">
        <v>34</v>
      </c>
      <c r="S494">
        <f t="shared" si="88"/>
        <v>0</v>
      </c>
      <c r="T494">
        <f t="shared" si="89"/>
        <v>1</v>
      </c>
      <c r="U494">
        <f t="shared" si="90"/>
        <v>0</v>
      </c>
      <c r="V494" s="5">
        <f>SUM(Table1[[#This Row],[Spalte94]:[Spalte92]])*5</f>
        <v>5</v>
      </c>
      <c r="W494" t="s">
        <v>23</v>
      </c>
      <c r="X494" s="5">
        <f t="shared" si="91"/>
        <v>0</v>
      </c>
      <c r="Y494" t="s">
        <v>18</v>
      </c>
      <c r="Z494" s="5">
        <f t="shared" si="92"/>
        <v>0</v>
      </c>
      <c r="AA494" t="s">
        <v>19</v>
      </c>
      <c r="AB494" s="5">
        <f t="shared" si="93"/>
        <v>0</v>
      </c>
      <c r="AC494" t="s">
        <v>27</v>
      </c>
      <c r="AD494" s="5">
        <f t="shared" si="94"/>
        <v>5</v>
      </c>
      <c r="AE494" t="s">
        <v>28</v>
      </c>
      <c r="AF494" s="5">
        <f t="shared" si="95"/>
        <v>0</v>
      </c>
      <c r="AG494" s="1">
        <v>5</v>
      </c>
      <c r="AH494" s="6">
        <f>ABS(8-Table1[[#This Row],[Die 1. Frauen des FCSP landet in der Regionalliga Nord (12er Liga) auf Rang...?]])</f>
        <v>3</v>
      </c>
      <c r="AI494" s="6">
        <f>0-Table1[[#This Row],[Spalte16]]</f>
        <v>-3</v>
      </c>
      <c r="AJ494" s="1">
        <v>12</v>
      </c>
      <c r="AK494" s="6">
        <f>ABS(16-Table1[[#This Row],[Die U23 des FCSP landet in der Regionalliga Nord (18er Liga) auf Rang....?]])</f>
        <v>4</v>
      </c>
      <c r="AL494" s="6">
        <f>0-Table1[[#This Row],[Spalte17]]</f>
        <v>-4</v>
      </c>
      <c r="AM49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494"/>
    </row>
    <row r="495" spans="1:42" x14ac:dyDescent="0.25">
      <c r="A495">
        <v>493</v>
      </c>
      <c r="B495" t="s">
        <v>521</v>
      </c>
      <c r="C495" s="1">
        <v>7</v>
      </c>
      <c r="D495" s="6">
        <f>-18+Table1[[#This Row],[Auf welchem Platz landet der FC St. Pauli in der 1. Bundesliga 2025/26?]]</f>
        <v>-11</v>
      </c>
      <c r="E495" t="s">
        <v>14</v>
      </c>
      <c r="F495" s="5">
        <v>5</v>
      </c>
      <c r="G495" t="s">
        <v>14</v>
      </c>
      <c r="H495" t="s">
        <v>17</v>
      </c>
      <c r="I495" t="s">
        <v>43</v>
      </c>
      <c r="J495" t="s">
        <v>25</v>
      </c>
      <c r="K495">
        <f t="shared" si="84"/>
        <v>1</v>
      </c>
      <c r="L495">
        <f t="shared" si="85"/>
        <v>1</v>
      </c>
      <c r="M495">
        <f t="shared" si="86"/>
        <v>1</v>
      </c>
      <c r="N495">
        <f t="shared" si="87"/>
        <v>0</v>
      </c>
      <c r="O495" s="5">
        <f>SUM(Table1[[#This Row],[Spalte5]:[Spalte6]])*5</f>
        <v>15</v>
      </c>
      <c r="P495" t="s">
        <v>15</v>
      </c>
      <c r="Q495" t="s">
        <v>34</v>
      </c>
      <c r="R495" t="s">
        <v>41</v>
      </c>
      <c r="S495">
        <f t="shared" si="88"/>
        <v>0</v>
      </c>
      <c r="T495">
        <f t="shared" si="89"/>
        <v>0</v>
      </c>
      <c r="U495">
        <f t="shared" si="90"/>
        <v>0</v>
      </c>
      <c r="V495" s="5">
        <f>SUM(Table1[[#This Row],[Spalte94]:[Spalte92]])*5</f>
        <v>0</v>
      </c>
      <c r="W495" t="s">
        <v>34</v>
      </c>
      <c r="X495" s="5">
        <f t="shared" si="91"/>
        <v>0</v>
      </c>
      <c r="Y495" t="s">
        <v>18</v>
      </c>
      <c r="Z495" s="5">
        <f t="shared" si="92"/>
        <v>0</v>
      </c>
      <c r="AA495" t="s">
        <v>65</v>
      </c>
      <c r="AB495" s="5">
        <f t="shared" si="93"/>
        <v>5</v>
      </c>
      <c r="AC495" t="s">
        <v>20</v>
      </c>
      <c r="AD495" s="5">
        <f t="shared" si="94"/>
        <v>0</v>
      </c>
      <c r="AE495" t="s">
        <v>39</v>
      </c>
      <c r="AF495" s="5">
        <f t="shared" si="95"/>
        <v>0</v>
      </c>
      <c r="AG495" s="1">
        <v>7</v>
      </c>
      <c r="AH495" s="6">
        <f>ABS(8-Table1[[#This Row],[Die 1. Frauen des FCSP landet in der Regionalliga Nord (12er Liga) auf Rang...?]])</f>
        <v>1</v>
      </c>
      <c r="AI495" s="6">
        <f>0-Table1[[#This Row],[Spalte16]]</f>
        <v>-1</v>
      </c>
      <c r="AJ495" s="1">
        <v>16</v>
      </c>
      <c r="AK495" s="6">
        <f>ABS(16-Table1[[#This Row],[Die U23 des FCSP landet in der Regionalliga Nord (18er Liga) auf Rang....?]])</f>
        <v>0</v>
      </c>
      <c r="AL495" s="6">
        <v>5</v>
      </c>
      <c r="AM49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495"/>
    </row>
    <row r="496" spans="1:42" x14ac:dyDescent="0.25">
      <c r="A496">
        <v>494</v>
      </c>
      <c r="B496" t="s">
        <v>738</v>
      </c>
      <c r="C496" s="1">
        <v>15</v>
      </c>
      <c r="D496" s="6">
        <f>-18+Table1[[#This Row],[Auf welchem Platz landet der FC St. Pauli in der 1. Bundesliga 2025/26?]]</f>
        <v>-3</v>
      </c>
      <c r="E496" t="s">
        <v>14</v>
      </c>
      <c r="F496" s="5">
        <v>5</v>
      </c>
      <c r="G496" t="s">
        <v>14</v>
      </c>
      <c r="H496" t="s">
        <v>56</v>
      </c>
      <c r="I496" t="s">
        <v>25</v>
      </c>
      <c r="J496" t="s">
        <v>16</v>
      </c>
      <c r="K496">
        <f t="shared" si="84"/>
        <v>1</v>
      </c>
      <c r="L496">
        <f t="shared" si="85"/>
        <v>1</v>
      </c>
      <c r="M496">
        <f t="shared" si="86"/>
        <v>0</v>
      </c>
      <c r="N496">
        <f t="shared" si="87"/>
        <v>1</v>
      </c>
      <c r="O496" s="5">
        <f>SUM(Table1[[#This Row],[Spalte5]:[Spalte6]])*5</f>
        <v>15</v>
      </c>
      <c r="P496" t="s">
        <v>34</v>
      </c>
      <c r="Q496" t="s">
        <v>78</v>
      </c>
      <c r="R496" t="s">
        <v>15</v>
      </c>
      <c r="S496">
        <f t="shared" si="88"/>
        <v>0</v>
      </c>
      <c r="T496">
        <f t="shared" si="89"/>
        <v>1</v>
      </c>
      <c r="U496">
        <f t="shared" si="90"/>
        <v>0</v>
      </c>
      <c r="V496" s="5">
        <f>SUM(Table1[[#This Row],[Spalte94]:[Spalte92]])*5</f>
        <v>5</v>
      </c>
      <c r="W496" t="s">
        <v>34</v>
      </c>
      <c r="X496" s="5">
        <f t="shared" si="91"/>
        <v>0</v>
      </c>
      <c r="Y496" t="s">
        <v>18</v>
      </c>
      <c r="Z496" s="5">
        <f t="shared" si="92"/>
        <v>0</v>
      </c>
      <c r="AA496" t="s">
        <v>19</v>
      </c>
      <c r="AB496" s="5">
        <f t="shared" si="93"/>
        <v>0</v>
      </c>
      <c r="AC496" t="s">
        <v>20</v>
      </c>
      <c r="AD496" s="5">
        <f t="shared" si="94"/>
        <v>0</v>
      </c>
      <c r="AE496" t="s">
        <v>32</v>
      </c>
      <c r="AF496" s="5">
        <f t="shared" si="95"/>
        <v>0</v>
      </c>
      <c r="AG496" s="1">
        <v>10</v>
      </c>
      <c r="AH496" s="6">
        <f>ABS(8-Table1[[#This Row],[Die 1. Frauen des FCSP landet in der Regionalliga Nord (12er Liga) auf Rang...?]])</f>
        <v>2</v>
      </c>
      <c r="AI496" s="6">
        <f>0-Table1[[#This Row],[Spalte16]]</f>
        <v>-2</v>
      </c>
      <c r="AJ496" s="1">
        <v>9</v>
      </c>
      <c r="AK496" s="6">
        <f>ABS(16-Table1[[#This Row],[Die U23 des FCSP landet in der Regionalliga Nord (18er Liga) auf Rang....?]])</f>
        <v>7</v>
      </c>
      <c r="AL496" s="6">
        <f>0-Table1[[#This Row],[Spalte17]]</f>
        <v>-7</v>
      </c>
      <c r="AM49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496"/>
    </row>
    <row r="497" spans="1:42" x14ac:dyDescent="0.25">
      <c r="A497">
        <v>495</v>
      </c>
      <c r="B497" t="s">
        <v>539</v>
      </c>
      <c r="C497" s="1">
        <v>10</v>
      </c>
      <c r="D497" s="6">
        <f>-18+Table1[[#This Row],[Auf welchem Platz landet der FC St. Pauli in der 1. Bundesliga 2025/26?]]</f>
        <v>-8</v>
      </c>
      <c r="E497" t="s">
        <v>14</v>
      </c>
      <c r="F497" s="5">
        <v>5</v>
      </c>
      <c r="G497" t="s">
        <v>14</v>
      </c>
      <c r="H497" t="s">
        <v>56</v>
      </c>
      <c r="I497" t="s">
        <v>25</v>
      </c>
      <c r="J497" t="s">
        <v>17</v>
      </c>
      <c r="K497">
        <f t="shared" si="84"/>
        <v>1</v>
      </c>
      <c r="L497">
        <f t="shared" si="85"/>
        <v>1</v>
      </c>
      <c r="M497">
        <f t="shared" si="86"/>
        <v>1</v>
      </c>
      <c r="N497">
        <f t="shared" si="87"/>
        <v>0</v>
      </c>
      <c r="O497" s="5">
        <f>SUM(Table1[[#This Row],[Spalte5]:[Spalte6]])*5</f>
        <v>15</v>
      </c>
      <c r="P497" t="s">
        <v>34</v>
      </c>
      <c r="Q497" t="s">
        <v>78</v>
      </c>
      <c r="R497" t="s">
        <v>15</v>
      </c>
      <c r="S497">
        <f t="shared" si="88"/>
        <v>0</v>
      </c>
      <c r="T497">
        <f t="shared" si="89"/>
        <v>1</v>
      </c>
      <c r="U497">
        <f t="shared" si="90"/>
        <v>0</v>
      </c>
      <c r="V497" s="5">
        <f>SUM(Table1[[#This Row],[Spalte94]:[Spalte92]])*5</f>
        <v>5</v>
      </c>
      <c r="W497" t="s">
        <v>34</v>
      </c>
      <c r="X497" s="5">
        <f t="shared" si="91"/>
        <v>0</v>
      </c>
      <c r="Y497" t="s">
        <v>46</v>
      </c>
      <c r="Z497" s="5">
        <f t="shared" si="92"/>
        <v>0</v>
      </c>
      <c r="AA497" t="s">
        <v>19</v>
      </c>
      <c r="AB497" s="5">
        <f t="shared" si="93"/>
        <v>0</v>
      </c>
      <c r="AC497" t="s">
        <v>20</v>
      </c>
      <c r="AD497" s="5">
        <f t="shared" si="94"/>
        <v>0</v>
      </c>
      <c r="AE497" t="s">
        <v>32</v>
      </c>
      <c r="AF497" s="5">
        <f t="shared" si="95"/>
        <v>0</v>
      </c>
      <c r="AG497" s="1">
        <v>5</v>
      </c>
      <c r="AH497" s="6">
        <f>ABS(8-Table1[[#This Row],[Die 1. Frauen des FCSP landet in der Regionalliga Nord (12er Liga) auf Rang...?]])</f>
        <v>3</v>
      </c>
      <c r="AI497" s="6">
        <f>0-Table1[[#This Row],[Spalte16]]</f>
        <v>-3</v>
      </c>
      <c r="AJ497" s="1">
        <v>15</v>
      </c>
      <c r="AK497" s="6">
        <f>ABS(16-Table1[[#This Row],[Die U23 des FCSP landet in der Regionalliga Nord (18er Liga) auf Rang....?]])</f>
        <v>1</v>
      </c>
      <c r="AL497" s="6">
        <f>0-Table1[[#This Row],[Spalte17]]</f>
        <v>-1</v>
      </c>
      <c r="AM49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497"/>
    </row>
    <row r="498" spans="1:42" x14ac:dyDescent="0.25">
      <c r="A498">
        <v>496</v>
      </c>
      <c r="B498" t="s">
        <v>593</v>
      </c>
      <c r="C498" s="1">
        <v>13</v>
      </c>
      <c r="D498" s="6">
        <f>-18+Table1[[#This Row],[Auf welchem Platz landet der FC St. Pauli in der 1. Bundesliga 2025/26?]]</f>
        <v>-5</v>
      </c>
      <c r="E498" t="s">
        <v>14</v>
      </c>
      <c r="F498" s="5">
        <v>5</v>
      </c>
      <c r="G498" t="s">
        <v>14</v>
      </c>
      <c r="H498" t="s">
        <v>54</v>
      </c>
      <c r="I498" t="s">
        <v>56</v>
      </c>
      <c r="J498" t="s">
        <v>17</v>
      </c>
      <c r="K498">
        <f t="shared" si="84"/>
        <v>1</v>
      </c>
      <c r="L498">
        <f t="shared" si="85"/>
        <v>0</v>
      </c>
      <c r="M498">
        <f t="shared" si="86"/>
        <v>1</v>
      </c>
      <c r="N498">
        <f t="shared" si="87"/>
        <v>0</v>
      </c>
      <c r="O498" s="5">
        <f>SUM(Table1[[#This Row],[Spalte5]:[Spalte6]])*5</f>
        <v>10</v>
      </c>
      <c r="P498" t="s">
        <v>34</v>
      </c>
      <c r="Q498" t="s">
        <v>78</v>
      </c>
      <c r="R498" t="s">
        <v>41</v>
      </c>
      <c r="S498">
        <f t="shared" si="88"/>
        <v>0</v>
      </c>
      <c r="T498">
        <f t="shared" si="89"/>
        <v>1</v>
      </c>
      <c r="U498">
        <f t="shared" si="90"/>
        <v>0</v>
      </c>
      <c r="V498" s="5">
        <f>SUM(Table1[[#This Row],[Spalte94]:[Spalte92]])*5</f>
        <v>5</v>
      </c>
      <c r="W498" t="s">
        <v>41</v>
      </c>
      <c r="X498" s="5">
        <f t="shared" si="91"/>
        <v>0</v>
      </c>
      <c r="Y498" t="s">
        <v>18</v>
      </c>
      <c r="Z498" s="5">
        <f t="shared" si="92"/>
        <v>0</v>
      </c>
      <c r="AA498" t="s">
        <v>19</v>
      </c>
      <c r="AB498" s="5">
        <f t="shared" si="93"/>
        <v>0</v>
      </c>
      <c r="AC498" t="s">
        <v>27</v>
      </c>
      <c r="AD498" s="5">
        <f t="shared" si="94"/>
        <v>5</v>
      </c>
      <c r="AE498" t="s">
        <v>28</v>
      </c>
      <c r="AF498" s="5">
        <f t="shared" si="95"/>
        <v>0</v>
      </c>
      <c r="AG498" s="1">
        <v>3</v>
      </c>
      <c r="AH498" s="6">
        <f>ABS(8-Table1[[#This Row],[Die 1. Frauen des FCSP landet in der Regionalliga Nord (12er Liga) auf Rang...?]])</f>
        <v>5</v>
      </c>
      <c r="AI498" s="6">
        <f>0-Table1[[#This Row],[Spalte16]]</f>
        <v>-5</v>
      </c>
      <c r="AJ498" s="1">
        <v>14</v>
      </c>
      <c r="AK498" s="6">
        <f>ABS(16-Table1[[#This Row],[Die U23 des FCSP landet in der Regionalliga Nord (18er Liga) auf Rang....?]])</f>
        <v>2</v>
      </c>
      <c r="AL498" s="6">
        <f>0-Table1[[#This Row],[Spalte17]]</f>
        <v>-2</v>
      </c>
      <c r="AM49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498"/>
    </row>
    <row r="499" spans="1:42" x14ac:dyDescent="0.25">
      <c r="A499">
        <v>497</v>
      </c>
      <c r="B499" t="s">
        <v>417</v>
      </c>
      <c r="C499" s="1">
        <v>13</v>
      </c>
      <c r="D499" s="6">
        <f>-18+Table1[[#This Row],[Auf welchem Platz landet der FC St. Pauli in der 1. Bundesliga 2025/26?]]</f>
        <v>-5</v>
      </c>
      <c r="E499" t="s">
        <v>14</v>
      </c>
      <c r="F499" s="5">
        <v>5</v>
      </c>
      <c r="G499" t="s">
        <v>54</v>
      </c>
      <c r="H499" t="s">
        <v>56</v>
      </c>
      <c r="I499" t="s">
        <v>25</v>
      </c>
      <c r="J499" t="s">
        <v>14</v>
      </c>
      <c r="K499">
        <f t="shared" si="84"/>
        <v>1</v>
      </c>
      <c r="L499">
        <f t="shared" si="85"/>
        <v>1</v>
      </c>
      <c r="M499">
        <f t="shared" si="86"/>
        <v>0</v>
      </c>
      <c r="N499">
        <f t="shared" si="87"/>
        <v>0</v>
      </c>
      <c r="O499" s="5">
        <f>SUM(Table1[[#This Row],[Spalte5]:[Spalte6]])*5</f>
        <v>10</v>
      </c>
      <c r="P499" t="s">
        <v>78</v>
      </c>
      <c r="Q499" t="s">
        <v>41</v>
      </c>
      <c r="R499" t="s">
        <v>15</v>
      </c>
      <c r="S499">
        <f t="shared" si="88"/>
        <v>0</v>
      </c>
      <c r="T499">
        <f t="shared" si="89"/>
        <v>1</v>
      </c>
      <c r="U499">
        <f t="shared" si="90"/>
        <v>0</v>
      </c>
      <c r="V499" s="5">
        <f>SUM(Table1[[#This Row],[Spalte94]:[Spalte92]])*5</f>
        <v>5</v>
      </c>
      <c r="W499" t="s">
        <v>16</v>
      </c>
      <c r="X499" s="5">
        <f t="shared" si="91"/>
        <v>0</v>
      </c>
      <c r="Y499" t="s">
        <v>18</v>
      </c>
      <c r="Z499" s="5">
        <f t="shared" si="92"/>
        <v>0</v>
      </c>
      <c r="AA499" t="s">
        <v>19</v>
      </c>
      <c r="AB499" s="5">
        <f t="shared" si="93"/>
        <v>0</v>
      </c>
      <c r="AC499" t="s">
        <v>27</v>
      </c>
      <c r="AD499" s="5">
        <f t="shared" si="94"/>
        <v>5</v>
      </c>
      <c r="AE499" t="s">
        <v>28</v>
      </c>
      <c r="AF499" s="5">
        <f t="shared" si="95"/>
        <v>0</v>
      </c>
      <c r="AG499" s="1">
        <v>9</v>
      </c>
      <c r="AH499" s="6">
        <f>ABS(8-Table1[[#This Row],[Die 1. Frauen des FCSP landet in der Regionalliga Nord (12er Liga) auf Rang...?]])</f>
        <v>1</v>
      </c>
      <c r="AI499" s="6">
        <f>0-Table1[[#This Row],[Spalte16]]</f>
        <v>-1</v>
      </c>
      <c r="AJ499" s="1">
        <v>10</v>
      </c>
      <c r="AK499" s="6">
        <f>ABS(16-Table1[[#This Row],[Die U23 des FCSP landet in der Regionalliga Nord (18er Liga) auf Rang....?]])</f>
        <v>6</v>
      </c>
      <c r="AL499" s="6">
        <f>0-Table1[[#This Row],[Spalte17]]</f>
        <v>-6</v>
      </c>
      <c r="AM49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499"/>
    </row>
    <row r="500" spans="1:42" x14ac:dyDescent="0.25">
      <c r="A500">
        <v>498</v>
      </c>
      <c r="B500" t="s">
        <v>658</v>
      </c>
      <c r="C500" s="1">
        <v>15</v>
      </c>
      <c r="D500" s="6">
        <f>-18+Table1[[#This Row],[Auf welchem Platz landet der FC St. Pauli in der 1. Bundesliga 2025/26?]]</f>
        <v>-3</v>
      </c>
      <c r="E500" t="s">
        <v>14</v>
      </c>
      <c r="F500" s="5">
        <v>5</v>
      </c>
      <c r="G500" t="s">
        <v>14</v>
      </c>
      <c r="H500" t="s">
        <v>25</v>
      </c>
      <c r="I500" t="s">
        <v>56</v>
      </c>
      <c r="J500" t="s">
        <v>43</v>
      </c>
      <c r="K500">
        <f t="shared" si="84"/>
        <v>1</v>
      </c>
      <c r="L500">
        <f t="shared" si="85"/>
        <v>1</v>
      </c>
      <c r="M500">
        <f t="shared" si="86"/>
        <v>0</v>
      </c>
      <c r="N500">
        <f t="shared" si="87"/>
        <v>0</v>
      </c>
      <c r="O500" s="5">
        <f>SUM(Table1[[#This Row],[Spalte5]:[Spalte6]])*5</f>
        <v>10</v>
      </c>
      <c r="P500" t="s">
        <v>78</v>
      </c>
      <c r="Q500" t="s">
        <v>23</v>
      </c>
      <c r="R500" t="s">
        <v>34</v>
      </c>
      <c r="S500">
        <f t="shared" si="88"/>
        <v>0</v>
      </c>
      <c r="T500">
        <f t="shared" si="89"/>
        <v>1</v>
      </c>
      <c r="U500">
        <f t="shared" si="90"/>
        <v>0</v>
      </c>
      <c r="V500" s="5">
        <f>SUM(Table1[[#This Row],[Spalte94]:[Spalte92]])*5</f>
        <v>5</v>
      </c>
      <c r="W500" t="s">
        <v>23</v>
      </c>
      <c r="X500" s="5">
        <f t="shared" si="91"/>
        <v>0</v>
      </c>
      <c r="Y500" t="s">
        <v>18</v>
      </c>
      <c r="Z500" s="5">
        <f t="shared" si="92"/>
        <v>0</v>
      </c>
      <c r="AA500" t="s">
        <v>35</v>
      </c>
      <c r="AB500" s="5">
        <f t="shared" si="93"/>
        <v>0</v>
      </c>
      <c r="AC500" t="s">
        <v>20</v>
      </c>
      <c r="AD500" s="5">
        <f t="shared" si="94"/>
        <v>0</v>
      </c>
      <c r="AE500" t="s">
        <v>32</v>
      </c>
      <c r="AF500" s="5">
        <f t="shared" si="95"/>
        <v>0</v>
      </c>
      <c r="AG500" s="1">
        <v>6</v>
      </c>
      <c r="AH500" s="6">
        <f>ABS(8-Table1[[#This Row],[Die 1. Frauen des FCSP landet in der Regionalliga Nord (12er Liga) auf Rang...?]])</f>
        <v>2</v>
      </c>
      <c r="AI500" s="6">
        <f>0-Table1[[#This Row],[Spalte16]]</f>
        <v>-2</v>
      </c>
      <c r="AJ500" s="1">
        <v>14</v>
      </c>
      <c r="AK500" s="6">
        <f>ABS(16-Table1[[#This Row],[Die U23 des FCSP landet in der Regionalliga Nord (18er Liga) auf Rang....?]])</f>
        <v>2</v>
      </c>
      <c r="AL500" s="6">
        <f>0-Table1[[#This Row],[Spalte17]]</f>
        <v>-2</v>
      </c>
      <c r="AM50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500"/>
    </row>
    <row r="501" spans="1:42" x14ac:dyDescent="0.25">
      <c r="A501">
        <v>499</v>
      </c>
      <c r="B501" t="s">
        <v>329</v>
      </c>
      <c r="C501" s="1">
        <v>13</v>
      </c>
      <c r="D501" s="6">
        <f>-18+Table1[[#This Row],[Auf welchem Platz landet der FC St. Pauli in der 1. Bundesliga 2025/26?]]</f>
        <v>-5</v>
      </c>
      <c r="E501" t="s">
        <v>14</v>
      </c>
      <c r="F501" s="5">
        <v>5</v>
      </c>
      <c r="G501" t="s">
        <v>14</v>
      </c>
      <c r="H501" t="s">
        <v>17</v>
      </c>
      <c r="I501" t="s">
        <v>25</v>
      </c>
      <c r="J501" t="s">
        <v>54</v>
      </c>
      <c r="K501">
        <f t="shared" si="84"/>
        <v>1</v>
      </c>
      <c r="L501">
        <f t="shared" si="85"/>
        <v>1</v>
      </c>
      <c r="M501">
        <f t="shared" si="86"/>
        <v>1</v>
      </c>
      <c r="N501">
        <f t="shared" si="87"/>
        <v>0</v>
      </c>
      <c r="O501" s="5">
        <f>SUM(Table1[[#This Row],[Spalte5]:[Spalte6]])*5</f>
        <v>15</v>
      </c>
      <c r="P501" t="s">
        <v>34</v>
      </c>
      <c r="Q501" t="s">
        <v>78</v>
      </c>
      <c r="R501" t="s">
        <v>23</v>
      </c>
      <c r="S501">
        <f t="shared" si="88"/>
        <v>0</v>
      </c>
      <c r="T501">
        <f t="shared" si="89"/>
        <v>1</v>
      </c>
      <c r="U501">
        <f t="shared" si="90"/>
        <v>0</v>
      </c>
      <c r="V501" s="5">
        <f>SUM(Table1[[#This Row],[Spalte94]:[Spalte92]])*5</f>
        <v>5</v>
      </c>
      <c r="W501" t="s">
        <v>23</v>
      </c>
      <c r="X501" s="5">
        <f t="shared" si="91"/>
        <v>0</v>
      </c>
      <c r="Y501" t="s">
        <v>18</v>
      </c>
      <c r="Z501" s="5">
        <f t="shared" si="92"/>
        <v>0</v>
      </c>
      <c r="AA501" t="s">
        <v>19</v>
      </c>
      <c r="AB501" s="5">
        <f t="shared" si="93"/>
        <v>0</v>
      </c>
      <c r="AC501" t="s">
        <v>20</v>
      </c>
      <c r="AD501" s="5">
        <f t="shared" si="94"/>
        <v>0</v>
      </c>
      <c r="AE501" t="s">
        <v>28</v>
      </c>
      <c r="AF501" s="5">
        <f t="shared" si="95"/>
        <v>0</v>
      </c>
      <c r="AG501" s="1">
        <v>4</v>
      </c>
      <c r="AH501" s="6">
        <f>ABS(8-Table1[[#This Row],[Die 1. Frauen des FCSP landet in der Regionalliga Nord (12er Liga) auf Rang...?]])</f>
        <v>4</v>
      </c>
      <c r="AI501" s="6">
        <f>0-Table1[[#This Row],[Spalte16]]</f>
        <v>-4</v>
      </c>
      <c r="AJ501" s="1">
        <v>13</v>
      </c>
      <c r="AK501" s="6">
        <f>ABS(16-Table1[[#This Row],[Die U23 des FCSP landet in der Regionalliga Nord (18er Liga) auf Rang....?]])</f>
        <v>3</v>
      </c>
      <c r="AL501" s="6">
        <f>0-Table1[[#This Row],[Spalte17]]</f>
        <v>-3</v>
      </c>
      <c r="AM50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501"/>
    </row>
    <row r="502" spans="1:42" x14ac:dyDescent="0.25">
      <c r="A502">
        <v>500</v>
      </c>
      <c r="B502" t="s">
        <v>730</v>
      </c>
      <c r="C502" s="1">
        <v>15</v>
      </c>
      <c r="D502" s="6">
        <f>-18+Table1[[#This Row],[Auf welchem Platz landet der FC St. Pauli in der 1. Bundesliga 2025/26?]]</f>
        <v>-3</v>
      </c>
      <c r="E502" t="s">
        <v>14</v>
      </c>
      <c r="F502" s="5">
        <v>5</v>
      </c>
      <c r="G502" t="s">
        <v>14</v>
      </c>
      <c r="H502" t="s">
        <v>56</v>
      </c>
      <c r="I502" t="s">
        <v>25</v>
      </c>
      <c r="J502" t="s">
        <v>43</v>
      </c>
      <c r="K502">
        <f t="shared" si="84"/>
        <v>1</v>
      </c>
      <c r="L502">
        <f t="shared" si="85"/>
        <v>1</v>
      </c>
      <c r="M502">
        <f t="shared" si="86"/>
        <v>0</v>
      </c>
      <c r="N502">
        <f t="shared" si="87"/>
        <v>0</v>
      </c>
      <c r="O502" s="5">
        <f>SUM(Table1[[#This Row],[Spalte5]:[Spalte6]])*5</f>
        <v>10</v>
      </c>
      <c r="P502" t="s">
        <v>34</v>
      </c>
      <c r="Q502" t="s">
        <v>41</v>
      </c>
      <c r="R502" t="s">
        <v>24</v>
      </c>
      <c r="S502">
        <f t="shared" si="88"/>
        <v>0</v>
      </c>
      <c r="T502">
        <f t="shared" si="89"/>
        <v>0</v>
      </c>
      <c r="U502">
        <f t="shared" si="90"/>
        <v>0</v>
      </c>
      <c r="V502" s="5">
        <f>SUM(Table1[[#This Row],[Spalte94]:[Spalte92]])*5</f>
        <v>0</v>
      </c>
      <c r="W502" t="s">
        <v>58</v>
      </c>
      <c r="X502" s="5">
        <f t="shared" si="91"/>
        <v>0</v>
      </c>
      <c r="Y502" t="s">
        <v>52</v>
      </c>
      <c r="Z502" s="5">
        <f t="shared" si="92"/>
        <v>0</v>
      </c>
      <c r="AA502" t="s">
        <v>139</v>
      </c>
      <c r="AB502" s="5">
        <f t="shared" si="93"/>
        <v>0</v>
      </c>
      <c r="AC502" t="s">
        <v>27</v>
      </c>
      <c r="AD502" s="5">
        <f t="shared" si="94"/>
        <v>5</v>
      </c>
      <c r="AE502" t="s">
        <v>37</v>
      </c>
      <c r="AF502" s="5">
        <f t="shared" si="95"/>
        <v>0</v>
      </c>
      <c r="AG502" s="1">
        <v>11</v>
      </c>
      <c r="AH502" s="6">
        <f>ABS(8-Table1[[#This Row],[Die 1. Frauen des FCSP landet in der Regionalliga Nord (12er Liga) auf Rang...?]])</f>
        <v>3</v>
      </c>
      <c r="AI502" s="6">
        <f>0-Table1[[#This Row],[Spalte16]]</f>
        <v>-3</v>
      </c>
      <c r="AJ502" s="1">
        <v>15</v>
      </c>
      <c r="AK502" s="6">
        <f>ABS(16-Table1[[#This Row],[Die U23 des FCSP landet in der Regionalliga Nord (18er Liga) auf Rang....?]])</f>
        <v>1</v>
      </c>
      <c r="AL502" s="6">
        <f>0-Table1[[#This Row],[Spalte17]]</f>
        <v>-1</v>
      </c>
      <c r="AM50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502"/>
    </row>
    <row r="503" spans="1:42" x14ac:dyDescent="0.25">
      <c r="A503">
        <v>501</v>
      </c>
      <c r="B503" t="s">
        <v>935</v>
      </c>
      <c r="C503" s="1">
        <v>13</v>
      </c>
      <c r="D503" s="6">
        <f>-18+Table1[[#This Row],[Auf welchem Platz landet der FC St. Pauli in der 1. Bundesliga 2025/26?]]</f>
        <v>-5</v>
      </c>
      <c r="E503" t="s">
        <v>14</v>
      </c>
      <c r="F503" s="5">
        <v>5</v>
      </c>
      <c r="G503" t="s">
        <v>14</v>
      </c>
      <c r="H503" t="s">
        <v>54</v>
      </c>
      <c r="I503" t="s">
        <v>16</v>
      </c>
      <c r="J503" t="s">
        <v>17</v>
      </c>
      <c r="K503">
        <f t="shared" si="84"/>
        <v>1</v>
      </c>
      <c r="L503">
        <f t="shared" si="85"/>
        <v>0</v>
      </c>
      <c r="M503">
        <f t="shared" si="86"/>
        <v>1</v>
      </c>
      <c r="N503">
        <f t="shared" si="87"/>
        <v>1</v>
      </c>
      <c r="O503" s="5">
        <f>SUM(Table1[[#This Row],[Spalte5]:[Spalte6]])*5</f>
        <v>15</v>
      </c>
      <c r="P503" t="s">
        <v>34</v>
      </c>
      <c r="Q503" t="s">
        <v>24</v>
      </c>
      <c r="R503" t="s">
        <v>78</v>
      </c>
      <c r="S503">
        <f t="shared" si="88"/>
        <v>0</v>
      </c>
      <c r="T503">
        <f t="shared" si="89"/>
        <v>1</v>
      </c>
      <c r="U503">
        <f t="shared" si="90"/>
        <v>0</v>
      </c>
      <c r="V503" s="5">
        <f>SUM(Table1[[#This Row],[Spalte94]:[Spalte92]])*5</f>
        <v>5</v>
      </c>
      <c r="W503" t="s">
        <v>15</v>
      </c>
      <c r="X503" s="5">
        <f t="shared" si="91"/>
        <v>0</v>
      </c>
      <c r="Y503" t="s">
        <v>18</v>
      </c>
      <c r="Z503" s="5">
        <f t="shared" si="92"/>
        <v>0</v>
      </c>
      <c r="AA503" t="s">
        <v>19</v>
      </c>
      <c r="AB503" s="5">
        <f t="shared" si="93"/>
        <v>0</v>
      </c>
      <c r="AC503" t="s">
        <v>27</v>
      </c>
      <c r="AD503" s="5">
        <f t="shared" si="94"/>
        <v>5</v>
      </c>
      <c r="AE503" t="s">
        <v>28</v>
      </c>
      <c r="AF503" s="5">
        <f t="shared" si="95"/>
        <v>0</v>
      </c>
      <c r="AG503" s="1">
        <v>7</v>
      </c>
      <c r="AH503" s="6">
        <f>ABS(8-Table1[[#This Row],[Die 1. Frauen des FCSP landet in der Regionalliga Nord (12er Liga) auf Rang...?]])</f>
        <v>1</v>
      </c>
      <c r="AI503" s="6">
        <f>0-Table1[[#This Row],[Spalte16]]</f>
        <v>-1</v>
      </c>
      <c r="AJ503" s="1">
        <v>5</v>
      </c>
      <c r="AK503" s="6">
        <f>ABS(16-Table1[[#This Row],[Die U23 des FCSP landet in der Regionalliga Nord (18er Liga) auf Rang....?]])</f>
        <v>11</v>
      </c>
      <c r="AL503" s="6">
        <f>0-Table1[[#This Row],[Spalte17]]</f>
        <v>-11</v>
      </c>
      <c r="AM50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503"/>
    </row>
    <row r="504" spans="1:42" x14ac:dyDescent="0.25">
      <c r="A504">
        <v>502</v>
      </c>
      <c r="B504" t="s">
        <v>444</v>
      </c>
      <c r="C504" s="1">
        <v>13</v>
      </c>
      <c r="D504" s="6">
        <f>-18+Table1[[#This Row],[Auf welchem Platz landet der FC St. Pauli in der 1. Bundesliga 2025/26?]]</f>
        <v>-5</v>
      </c>
      <c r="E504" t="s">
        <v>14</v>
      </c>
      <c r="F504" s="5">
        <v>5</v>
      </c>
      <c r="G504" t="s">
        <v>14</v>
      </c>
      <c r="H504" t="s">
        <v>25</v>
      </c>
      <c r="I504" t="s">
        <v>56</v>
      </c>
      <c r="J504" t="s">
        <v>54</v>
      </c>
      <c r="K504">
        <f t="shared" si="84"/>
        <v>1</v>
      </c>
      <c r="L504">
        <f t="shared" si="85"/>
        <v>1</v>
      </c>
      <c r="M504">
        <f t="shared" si="86"/>
        <v>0</v>
      </c>
      <c r="N504">
        <f t="shared" si="87"/>
        <v>0</v>
      </c>
      <c r="O504" s="5">
        <f>SUM(Table1[[#This Row],[Spalte5]:[Spalte6]])*5</f>
        <v>10</v>
      </c>
      <c r="P504" t="s">
        <v>23</v>
      </c>
      <c r="Q504" t="s">
        <v>34</v>
      </c>
      <c r="R504" t="s">
        <v>78</v>
      </c>
      <c r="S504">
        <f t="shared" si="88"/>
        <v>0</v>
      </c>
      <c r="T504">
        <f t="shared" si="89"/>
        <v>1</v>
      </c>
      <c r="U504">
        <f t="shared" si="90"/>
        <v>0</v>
      </c>
      <c r="V504" s="5">
        <f>SUM(Table1[[#This Row],[Spalte94]:[Spalte92]])*5</f>
        <v>5</v>
      </c>
      <c r="W504" t="s">
        <v>23</v>
      </c>
      <c r="X504" s="5">
        <f t="shared" si="91"/>
        <v>0</v>
      </c>
      <c r="Y504" t="s">
        <v>18</v>
      </c>
      <c r="Z504" s="5">
        <f t="shared" si="92"/>
        <v>0</v>
      </c>
      <c r="AA504" t="s">
        <v>19</v>
      </c>
      <c r="AB504" s="5">
        <f t="shared" si="93"/>
        <v>0</v>
      </c>
      <c r="AC504" t="s">
        <v>27</v>
      </c>
      <c r="AD504" s="5">
        <f t="shared" si="94"/>
        <v>5</v>
      </c>
      <c r="AE504" t="s">
        <v>137</v>
      </c>
      <c r="AF504" s="5">
        <f t="shared" si="95"/>
        <v>5</v>
      </c>
      <c r="AG504" s="1">
        <v>1</v>
      </c>
      <c r="AH504" s="6">
        <f>ABS(8-Table1[[#This Row],[Die 1. Frauen des FCSP landet in der Regionalliga Nord (12er Liga) auf Rang...?]])</f>
        <v>7</v>
      </c>
      <c r="AI504" s="6">
        <f>0-Table1[[#This Row],[Spalte16]]</f>
        <v>-7</v>
      </c>
      <c r="AJ504" s="1">
        <v>11</v>
      </c>
      <c r="AK504" s="6">
        <f>ABS(16-Table1[[#This Row],[Die U23 des FCSP landet in der Regionalliga Nord (18er Liga) auf Rang....?]])</f>
        <v>5</v>
      </c>
      <c r="AL504" s="6">
        <f>0-Table1[[#This Row],[Spalte17]]</f>
        <v>-5</v>
      </c>
      <c r="AM50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504"/>
    </row>
    <row r="505" spans="1:42" x14ac:dyDescent="0.25">
      <c r="A505">
        <v>503</v>
      </c>
      <c r="B505" t="s">
        <v>636</v>
      </c>
      <c r="C505" s="1">
        <v>12</v>
      </c>
      <c r="D505" s="6">
        <f>-18+Table1[[#This Row],[Auf welchem Platz landet der FC St. Pauli in der 1. Bundesliga 2025/26?]]</f>
        <v>-6</v>
      </c>
      <c r="E505" t="s">
        <v>14</v>
      </c>
      <c r="F505" s="5">
        <v>5</v>
      </c>
      <c r="G505" t="s">
        <v>14</v>
      </c>
      <c r="H505" t="s">
        <v>25</v>
      </c>
      <c r="I505" t="s">
        <v>17</v>
      </c>
      <c r="J505" t="s">
        <v>54</v>
      </c>
      <c r="K505">
        <f t="shared" si="84"/>
        <v>1</v>
      </c>
      <c r="L505">
        <f t="shared" si="85"/>
        <v>1</v>
      </c>
      <c r="M505">
        <f t="shared" si="86"/>
        <v>1</v>
      </c>
      <c r="N505">
        <f t="shared" si="87"/>
        <v>0</v>
      </c>
      <c r="O505" s="5">
        <f>SUM(Table1[[#This Row],[Spalte5]:[Spalte6]])*5</f>
        <v>15</v>
      </c>
      <c r="P505" t="s">
        <v>78</v>
      </c>
      <c r="Q505" t="s">
        <v>34</v>
      </c>
      <c r="R505" t="s">
        <v>23</v>
      </c>
      <c r="S505">
        <f t="shared" si="88"/>
        <v>0</v>
      </c>
      <c r="T505">
        <f t="shared" si="89"/>
        <v>1</v>
      </c>
      <c r="U505">
        <f t="shared" si="90"/>
        <v>0</v>
      </c>
      <c r="V505" s="5">
        <f>SUM(Table1[[#This Row],[Spalte94]:[Spalte92]])*5</f>
        <v>5</v>
      </c>
      <c r="W505" t="s">
        <v>23</v>
      </c>
      <c r="X505" s="5">
        <f t="shared" si="91"/>
        <v>0</v>
      </c>
      <c r="Y505" t="s">
        <v>18</v>
      </c>
      <c r="Z505" s="5">
        <f t="shared" si="92"/>
        <v>0</v>
      </c>
      <c r="AA505" t="s">
        <v>19</v>
      </c>
      <c r="AB505" s="5">
        <f t="shared" si="93"/>
        <v>0</v>
      </c>
      <c r="AC505" t="s">
        <v>20</v>
      </c>
      <c r="AD505" s="5">
        <f t="shared" si="94"/>
        <v>0</v>
      </c>
      <c r="AE505" t="s">
        <v>28</v>
      </c>
      <c r="AF505" s="5">
        <f t="shared" si="95"/>
        <v>0</v>
      </c>
      <c r="AG505" s="1">
        <v>4</v>
      </c>
      <c r="AH505" s="6">
        <f>ABS(8-Table1[[#This Row],[Die 1. Frauen des FCSP landet in der Regionalliga Nord (12er Liga) auf Rang...?]])</f>
        <v>4</v>
      </c>
      <c r="AI505" s="6">
        <f>0-Table1[[#This Row],[Spalte16]]</f>
        <v>-4</v>
      </c>
      <c r="AJ505" s="1">
        <v>14</v>
      </c>
      <c r="AK505" s="6">
        <f>ABS(16-Table1[[#This Row],[Die U23 des FCSP landet in der Regionalliga Nord (18er Liga) auf Rang....?]])</f>
        <v>2</v>
      </c>
      <c r="AL505" s="6">
        <f>0-Table1[[#This Row],[Spalte17]]</f>
        <v>-2</v>
      </c>
      <c r="AM50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505"/>
    </row>
    <row r="506" spans="1:42" x14ac:dyDescent="0.25">
      <c r="A506">
        <v>504</v>
      </c>
      <c r="B506" t="s">
        <v>697</v>
      </c>
      <c r="C506" s="1">
        <v>12</v>
      </c>
      <c r="D506" s="6">
        <f>-18+Table1[[#This Row],[Auf welchem Platz landet der FC St. Pauli in der 1. Bundesliga 2025/26?]]</f>
        <v>-6</v>
      </c>
      <c r="E506" t="s">
        <v>14</v>
      </c>
      <c r="F506" s="5">
        <v>5</v>
      </c>
      <c r="G506" t="s">
        <v>14</v>
      </c>
      <c r="H506" t="s">
        <v>25</v>
      </c>
      <c r="I506" t="s">
        <v>17</v>
      </c>
      <c r="J506" t="s">
        <v>56</v>
      </c>
      <c r="K506">
        <f t="shared" si="84"/>
        <v>1</v>
      </c>
      <c r="L506">
        <f t="shared" si="85"/>
        <v>1</v>
      </c>
      <c r="M506">
        <f t="shared" si="86"/>
        <v>1</v>
      </c>
      <c r="N506">
        <f t="shared" si="87"/>
        <v>0</v>
      </c>
      <c r="O506" s="5">
        <f>SUM(Table1[[#This Row],[Spalte5]:[Spalte6]])*5</f>
        <v>15</v>
      </c>
      <c r="P506" t="s">
        <v>23</v>
      </c>
      <c r="Q506" t="s">
        <v>78</v>
      </c>
      <c r="R506" t="s">
        <v>15</v>
      </c>
      <c r="S506">
        <f t="shared" si="88"/>
        <v>0</v>
      </c>
      <c r="T506">
        <f t="shared" si="89"/>
        <v>1</v>
      </c>
      <c r="U506">
        <f t="shared" si="90"/>
        <v>0</v>
      </c>
      <c r="V506" s="5">
        <f>SUM(Table1[[#This Row],[Spalte94]:[Spalte92]])*5</f>
        <v>5</v>
      </c>
      <c r="W506" t="s">
        <v>23</v>
      </c>
      <c r="X506" s="5">
        <f t="shared" si="91"/>
        <v>0</v>
      </c>
      <c r="Y506" t="s">
        <v>18</v>
      </c>
      <c r="Z506" s="5">
        <f t="shared" si="92"/>
        <v>0</v>
      </c>
      <c r="AA506" t="s">
        <v>19</v>
      </c>
      <c r="AB506" s="5">
        <f t="shared" si="93"/>
        <v>0</v>
      </c>
      <c r="AC506" t="s">
        <v>20</v>
      </c>
      <c r="AD506" s="5">
        <f t="shared" si="94"/>
        <v>0</v>
      </c>
      <c r="AE506" t="s">
        <v>39</v>
      </c>
      <c r="AF506" s="5">
        <f t="shared" si="95"/>
        <v>0</v>
      </c>
      <c r="AG506" s="1">
        <v>4</v>
      </c>
      <c r="AH506" s="6">
        <f>ABS(8-Table1[[#This Row],[Die 1. Frauen des FCSP landet in der Regionalliga Nord (12er Liga) auf Rang...?]])</f>
        <v>4</v>
      </c>
      <c r="AI506" s="6">
        <f>0-Table1[[#This Row],[Spalte16]]</f>
        <v>-4</v>
      </c>
      <c r="AJ506" s="1">
        <v>14</v>
      </c>
      <c r="AK506" s="6">
        <f>ABS(16-Table1[[#This Row],[Die U23 des FCSP landet in der Regionalliga Nord (18er Liga) auf Rang....?]])</f>
        <v>2</v>
      </c>
      <c r="AL506" s="6">
        <f>0-Table1[[#This Row],[Spalte17]]</f>
        <v>-2</v>
      </c>
      <c r="AM50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506"/>
    </row>
    <row r="507" spans="1:42" x14ac:dyDescent="0.25">
      <c r="A507">
        <v>505</v>
      </c>
      <c r="B507" t="s">
        <v>596</v>
      </c>
      <c r="C507" s="1">
        <v>13</v>
      </c>
      <c r="D507" s="6">
        <f>-18+Table1[[#This Row],[Auf welchem Platz landet der FC St. Pauli in der 1. Bundesliga 2025/26?]]</f>
        <v>-5</v>
      </c>
      <c r="E507" t="s">
        <v>14</v>
      </c>
      <c r="F507" s="5">
        <v>5</v>
      </c>
      <c r="G507" t="s">
        <v>16</v>
      </c>
      <c r="H507" t="s">
        <v>54</v>
      </c>
      <c r="I507" t="s">
        <v>25</v>
      </c>
      <c r="J507" t="s">
        <v>14</v>
      </c>
      <c r="K507">
        <f t="shared" si="84"/>
        <v>1</v>
      </c>
      <c r="L507">
        <f t="shared" si="85"/>
        <v>1</v>
      </c>
      <c r="M507">
        <f t="shared" si="86"/>
        <v>0</v>
      </c>
      <c r="N507">
        <f t="shared" si="87"/>
        <v>1</v>
      </c>
      <c r="O507" s="5">
        <f>SUM(Table1[[#This Row],[Spalte5]:[Spalte6]])*5</f>
        <v>15</v>
      </c>
      <c r="P507" t="s">
        <v>78</v>
      </c>
      <c r="Q507" t="s">
        <v>15</v>
      </c>
      <c r="R507" t="s">
        <v>34</v>
      </c>
      <c r="S507">
        <f t="shared" si="88"/>
        <v>0</v>
      </c>
      <c r="T507">
        <f t="shared" si="89"/>
        <v>1</v>
      </c>
      <c r="U507">
        <f t="shared" si="90"/>
        <v>0</v>
      </c>
      <c r="V507" s="5">
        <f>SUM(Table1[[#This Row],[Spalte94]:[Spalte92]])*5</f>
        <v>5</v>
      </c>
      <c r="W507" t="s">
        <v>50</v>
      </c>
      <c r="X507" s="5">
        <f t="shared" si="91"/>
        <v>0</v>
      </c>
      <c r="Y507" t="s">
        <v>18</v>
      </c>
      <c r="Z507" s="5">
        <f t="shared" si="92"/>
        <v>0</v>
      </c>
      <c r="AA507" t="s">
        <v>19</v>
      </c>
      <c r="AB507" s="5">
        <f t="shared" si="93"/>
        <v>0</v>
      </c>
      <c r="AC507" t="s">
        <v>20</v>
      </c>
      <c r="AD507" s="5">
        <f t="shared" si="94"/>
        <v>0</v>
      </c>
      <c r="AE507" t="s">
        <v>39</v>
      </c>
      <c r="AF507" s="5">
        <f t="shared" si="95"/>
        <v>0</v>
      </c>
      <c r="AG507" s="1">
        <v>6</v>
      </c>
      <c r="AH507" s="6">
        <f>ABS(8-Table1[[#This Row],[Die 1. Frauen des FCSP landet in der Regionalliga Nord (12er Liga) auf Rang...?]])</f>
        <v>2</v>
      </c>
      <c r="AI507" s="6">
        <f>0-Table1[[#This Row],[Spalte16]]</f>
        <v>-2</v>
      </c>
      <c r="AJ507" s="1">
        <v>11</v>
      </c>
      <c r="AK507" s="6">
        <f>ABS(16-Table1[[#This Row],[Die U23 des FCSP landet in der Regionalliga Nord (18er Liga) auf Rang....?]])</f>
        <v>5</v>
      </c>
      <c r="AL507" s="6">
        <f>0-Table1[[#This Row],[Spalte17]]</f>
        <v>-5</v>
      </c>
      <c r="AM50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507"/>
    </row>
    <row r="508" spans="1:42" x14ac:dyDescent="0.25">
      <c r="A508">
        <v>506</v>
      </c>
      <c r="B508" t="s">
        <v>334</v>
      </c>
      <c r="C508" s="1">
        <v>9</v>
      </c>
      <c r="D508" s="6">
        <f>-18+Table1[[#This Row],[Auf welchem Platz landet der FC St. Pauli in der 1. Bundesliga 2025/26?]]</f>
        <v>-9</v>
      </c>
      <c r="E508" t="s">
        <v>14</v>
      </c>
      <c r="F508" s="5">
        <v>5</v>
      </c>
      <c r="G508" t="s">
        <v>14</v>
      </c>
      <c r="H508" t="s">
        <v>25</v>
      </c>
      <c r="I508" t="s">
        <v>17</v>
      </c>
      <c r="J508" t="s">
        <v>43</v>
      </c>
      <c r="K508">
        <f t="shared" si="84"/>
        <v>1</v>
      </c>
      <c r="L508">
        <f t="shared" si="85"/>
        <v>1</v>
      </c>
      <c r="M508">
        <f t="shared" si="86"/>
        <v>1</v>
      </c>
      <c r="N508">
        <f t="shared" si="87"/>
        <v>0</v>
      </c>
      <c r="O508" s="5">
        <f>SUM(Table1[[#This Row],[Spalte5]:[Spalte6]])*5</f>
        <v>15</v>
      </c>
      <c r="P508" t="s">
        <v>34</v>
      </c>
      <c r="Q508" t="s">
        <v>78</v>
      </c>
      <c r="R508" t="s">
        <v>24</v>
      </c>
      <c r="S508">
        <f t="shared" si="88"/>
        <v>0</v>
      </c>
      <c r="T508">
        <f t="shared" si="89"/>
        <v>1</v>
      </c>
      <c r="U508">
        <f t="shared" si="90"/>
        <v>0</v>
      </c>
      <c r="V508" s="5">
        <f>SUM(Table1[[#This Row],[Spalte94]:[Spalte92]])*5</f>
        <v>5</v>
      </c>
      <c r="W508" t="s">
        <v>34</v>
      </c>
      <c r="X508" s="5">
        <f t="shared" si="91"/>
        <v>0</v>
      </c>
      <c r="Y508" t="s">
        <v>46</v>
      </c>
      <c r="Z508" s="5">
        <f t="shared" si="92"/>
        <v>0</v>
      </c>
      <c r="AA508" t="s">
        <v>19</v>
      </c>
      <c r="AB508" s="5">
        <f t="shared" si="93"/>
        <v>0</v>
      </c>
      <c r="AC508" t="s">
        <v>20</v>
      </c>
      <c r="AD508" s="5">
        <f t="shared" si="94"/>
        <v>0</v>
      </c>
      <c r="AE508" t="s">
        <v>32</v>
      </c>
      <c r="AF508" s="5">
        <f t="shared" si="95"/>
        <v>0</v>
      </c>
      <c r="AG508" s="1">
        <v>9</v>
      </c>
      <c r="AH508" s="6">
        <f>ABS(8-Table1[[#This Row],[Die 1. Frauen des FCSP landet in der Regionalliga Nord (12er Liga) auf Rang...?]])</f>
        <v>1</v>
      </c>
      <c r="AI508" s="6">
        <f>0-Table1[[#This Row],[Spalte16]]</f>
        <v>-1</v>
      </c>
      <c r="AJ508" s="1">
        <v>14</v>
      </c>
      <c r="AK508" s="6">
        <f>ABS(16-Table1[[#This Row],[Die U23 des FCSP landet in der Regionalliga Nord (18er Liga) auf Rang....?]])</f>
        <v>2</v>
      </c>
      <c r="AL508" s="6">
        <f>0-Table1[[#This Row],[Spalte17]]</f>
        <v>-2</v>
      </c>
      <c r="AM50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508"/>
    </row>
    <row r="509" spans="1:42" x14ac:dyDescent="0.25">
      <c r="A509">
        <v>507</v>
      </c>
      <c r="B509" t="s">
        <v>840</v>
      </c>
      <c r="C509" s="1">
        <v>7</v>
      </c>
      <c r="D509" s="6">
        <f>-18+Table1[[#This Row],[Auf welchem Platz landet der FC St. Pauli in der 1. Bundesliga 2025/26?]]</f>
        <v>-11</v>
      </c>
      <c r="E509" t="s">
        <v>14</v>
      </c>
      <c r="F509" s="5">
        <v>5</v>
      </c>
      <c r="G509" t="s">
        <v>14</v>
      </c>
      <c r="H509" t="s">
        <v>54</v>
      </c>
      <c r="I509" t="s">
        <v>56</v>
      </c>
      <c r="J509" t="s">
        <v>25</v>
      </c>
      <c r="K509">
        <f t="shared" si="84"/>
        <v>1</v>
      </c>
      <c r="L509">
        <f t="shared" si="85"/>
        <v>1</v>
      </c>
      <c r="M509">
        <f t="shared" si="86"/>
        <v>0</v>
      </c>
      <c r="N509">
        <f t="shared" si="87"/>
        <v>0</v>
      </c>
      <c r="O509" s="5">
        <f>SUM(Table1[[#This Row],[Spalte5]:[Spalte6]])*5</f>
        <v>10</v>
      </c>
      <c r="P509" t="s">
        <v>78</v>
      </c>
      <c r="Q509" t="s">
        <v>41</v>
      </c>
      <c r="R509" t="s">
        <v>34</v>
      </c>
      <c r="S509">
        <f t="shared" si="88"/>
        <v>0</v>
      </c>
      <c r="T509">
        <f t="shared" si="89"/>
        <v>1</v>
      </c>
      <c r="U509">
        <f t="shared" si="90"/>
        <v>0</v>
      </c>
      <c r="V509" s="5">
        <f>SUM(Table1[[#This Row],[Spalte94]:[Spalte92]])*5</f>
        <v>5</v>
      </c>
      <c r="W509" t="s">
        <v>24</v>
      </c>
      <c r="X509" s="5">
        <f t="shared" si="91"/>
        <v>0</v>
      </c>
      <c r="Y509" t="s">
        <v>52</v>
      </c>
      <c r="Z509" s="5">
        <f t="shared" si="92"/>
        <v>0</v>
      </c>
      <c r="AA509" t="s">
        <v>65</v>
      </c>
      <c r="AB509" s="5">
        <f t="shared" si="93"/>
        <v>5</v>
      </c>
      <c r="AC509" t="s">
        <v>20</v>
      </c>
      <c r="AD509" s="5">
        <f t="shared" si="94"/>
        <v>0</v>
      </c>
      <c r="AE509" t="s">
        <v>28</v>
      </c>
      <c r="AF509" s="5">
        <f t="shared" si="95"/>
        <v>0</v>
      </c>
      <c r="AG509" s="1">
        <v>8</v>
      </c>
      <c r="AH509" s="6">
        <f>ABS(8-Table1[[#This Row],[Die 1. Frauen des FCSP landet in der Regionalliga Nord (12er Liga) auf Rang...?]])</f>
        <v>0</v>
      </c>
      <c r="AI509" s="6">
        <v>5</v>
      </c>
      <c r="AJ509" s="1">
        <v>15</v>
      </c>
      <c r="AK509" s="6">
        <f>ABS(16-Table1[[#This Row],[Die U23 des FCSP landet in der Regionalliga Nord (18er Liga) auf Rang....?]])</f>
        <v>1</v>
      </c>
      <c r="AL509" s="6">
        <f>0-Table1[[#This Row],[Spalte17]]</f>
        <v>-1</v>
      </c>
      <c r="AM50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509"/>
    </row>
    <row r="510" spans="1:42" x14ac:dyDescent="0.25">
      <c r="A510">
        <v>508</v>
      </c>
      <c r="B510" t="s">
        <v>740</v>
      </c>
      <c r="C510" s="1">
        <v>13</v>
      </c>
      <c r="D510" s="6">
        <f>-18+Table1[[#This Row],[Auf welchem Platz landet der FC St. Pauli in der 1. Bundesliga 2025/26?]]</f>
        <v>-5</v>
      </c>
      <c r="E510" t="s">
        <v>14</v>
      </c>
      <c r="F510" s="5">
        <v>5</v>
      </c>
      <c r="G510" t="s">
        <v>14</v>
      </c>
      <c r="H510" t="s">
        <v>25</v>
      </c>
      <c r="I510" t="s">
        <v>56</v>
      </c>
      <c r="J510" t="s">
        <v>54</v>
      </c>
      <c r="K510">
        <f t="shared" si="84"/>
        <v>1</v>
      </c>
      <c r="L510">
        <f t="shared" si="85"/>
        <v>1</v>
      </c>
      <c r="M510">
        <f t="shared" si="86"/>
        <v>0</v>
      </c>
      <c r="N510">
        <f t="shared" si="87"/>
        <v>0</v>
      </c>
      <c r="O510" s="5">
        <f>SUM(Table1[[#This Row],[Spalte5]:[Spalte6]])*5</f>
        <v>10</v>
      </c>
      <c r="P510" t="s">
        <v>78</v>
      </c>
      <c r="Q510" t="s">
        <v>34</v>
      </c>
      <c r="R510" t="s">
        <v>24</v>
      </c>
      <c r="S510">
        <f t="shared" si="88"/>
        <v>0</v>
      </c>
      <c r="T510">
        <f t="shared" si="89"/>
        <v>1</v>
      </c>
      <c r="U510">
        <f t="shared" si="90"/>
        <v>0</v>
      </c>
      <c r="V510" s="5">
        <f>SUM(Table1[[#This Row],[Spalte94]:[Spalte92]])*5</f>
        <v>5</v>
      </c>
      <c r="W510" t="s">
        <v>34</v>
      </c>
      <c r="X510" s="5">
        <f t="shared" si="91"/>
        <v>0</v>
      </c>
      <c r="Y510" t="s">
        <v>44</v>
      </c>
      <c r="Z510" s="5">
        <f t="shared" si="92"/>
        <v>5</v>
      </c>
      <c r="AA510" t="s">
        <v>19</v>
      </c>
      <c r="AB510" s="5">
        <f t="shared" si="93"/>
        <v>0</v>
      </c>
      <c r="AC510" t="s">
        <v>20</v>
      </c>
      <c r="AD510" s="5">
        <f t="shared" si="94"/>
        <v>0</v>
      </c>
      <c r="AE510" t="s">
        <v>28</v>
      </c>
      <c r="AF510" s="5">
        <f t="shared" si="95"/>
        <v>0</v>
      </c>
      <c r="AG510" s="1">
        <v>4</v>
      </c>
      <c r="AH510" s="6">
        <f>ABS(8-Table1[[#This Row],[Die 1. Frauen des FCSP landet in der Regionalliga Nord (12er Liga) auf Rang...?]])</f>
        <v>4</v>
      </c>
      <c r="AI510" s="6">
        <f>0-Table1[[#This Row],[Spalte16]]</f>
        <v>-4</v>
      </c>
      <c r="AJ510" s="1">
        <v>13</v>
      </c>
      <c r="AK510" s="6">
        <f>ABS(16-Table1[[#This Row],[Die U23 des FCSP landet in der Regionalliga Nord (18er Liga) auf Rang....?]])</f>
        <v>3</v>
      </c>
      <c r="AL510" s="6">
        <f>0-Table1[[#This Row],[Spalte17]]</f>
        <v>-3</v>
      </c>
      <c r="AM51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510"/>
    </row>
    <row r="511" spans="1:42" x14ac:dyDescent="0.25">
      <c r="A511">
        <v>509</v>
      </c>
      <c r="B511" t="s">
        <v>403</v>
      </c>
      <c r="C511" s="1">
        <v>14</v>
      </c>
      <c r="D511" s="6">
        <f>-18+Table1[[#This Row],[Auf welchem Platz landet der FC St. Pauli in der 1. Bundesliga 2025/26?]]</f>
        <v>-4</v>
      </c>
      <c r="E511" t="s">
        <v>14</v>
      </c>
      <c r="F511" s="5">
        <v>5</v>
      </c>
      <c r="G511" t="s">
        <v>14</v>
      </c>
      <c r="H511" t="s">
        <v>56</v>
      </c>
      <c r="I511" t="s">
        <v>25</v>
      </c>
      <c r="J511" t="s">
        <v>17</v>
      </c>
      <c r="K511">
        <f t="shared" si="84"/>
        <v>1</v>
      </c>
      <c r="L511">
        <f t="shared" si="85"/>
        <v>1</v>
      </c>
      <c r="M511">
        <f t="shared" si="86"/>
        <v>1</v>
      </c>
      <c r="N511">
        <f t="shared" si="87"/>
        <v>0</v>
      </c>
      <c r="O511" s="5">
        <f>SUM(Table1[[#This Row],[Spalte5]:[Spalte6]])*5</f>
        <v>15</v>
      </c>
      <c r="P511" t="s">
        <v>78</v>
      </c>
      <c r="Q511" t="s">
        <v>15</v>
      </c>
      <c r="R511" t="s">
        <v>34</v>
      </c>
      <c r="S511">
        <f t="shared" si="88"/>
        <v>0</v>
      </c>
      <c r="T511">
        <f t="shared" si="89"/>
        <v>1</v>
      </c>
      <c r="U511">
        <f t="shared" si="90"/>
        <v>0</v>
      </c>
      <c r="V511" s="5">
        <f>SUM(Table1[[#This Row],[Spalte94]:[Spalte92]])*5</f>
        <v>5</v>
      </c>
      <c r="W511" t="s">
        <v>34</v>
      </c>
      <c r="X511" s="5">
        <f t="shared" si="91"/>
        <v>0</v>
      </c>
      <c r="Y511" t="s">
        <v>52</v>
      </c>
      <c r="Z511" s="5">
        <f t="shared" si="92"/>
        <v>0</v>
      </c>
      <c r="AA511" t="s">
        <v>19</v>
      </c>
      <c r="AB511" s="5">
        <f t="shared" si="93"/>
        <v>0</v>
      </c>
      <c r="AC511" t="s">
        <v>20</v>
      </c>
      <c r="AD511" s="5">
        <f t="shared" si="94"/>
        <v>0</v>
      </c>
      <c r="AE511" t="s">
        <v>32</v>
      </c>
      <c r="AF511" s="5">
        <f t="shared" si="95"/>
        <v>0</v>
      </c>
      <c r="AG511" s="1">
        <v>2</v>
      </c>
      <c r="AH511" s="6">
        <f>ABS(8-Table1[[#This Row],[Die 1. Frauen des FCSP landet in der Regionalliga Nord (12er Liga) auf Rang...?]])</f>
        <v>6</v>
      </c>
      <c r="AI511" s="6">
        <f>0-Table1[[#This Row],[Spalte16]]</f>
        <v>-6</v>
      </c>
      <c r="AJ511" s="1">
        <v>14</v>
      </c>
      <c r="AK511" s="6">
        <f>ABS(16-Table1[[#This Row],[Die U23 des FCSP landet in der Regionalliga Nord (18er Liga) auf Rang....?]])</f>
        <v>2</v>
      </c>
      <c r="AL511" s="6">
        <f>0-Table1[[#This Row],[Spalte17]]</f>
        <v>-2</v>
      </c>
      <c r="AM51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511"/>
    </row>
    <row r="512" spans="1:42" x14ac:dyDescent="0.25">
      <c r="A512">
        <v>510</v>
      </c>
      <c r="B512" t="s">
        <v>382</v>
      </c>
      <c r="C512" s="1">
        <v>14</v>
      </c>
      <c r="D512" s="6">
        <f>-18+Table1[[#This Row],[Auf welchem Platz landet der FC St. Pauli in der 1. Bundesliga 2025/26?]]</f>
        <v>-4</v>
      </c>
      <c r="E512" t="s">
        <v>14</v>
      </c>
      <c r="F512" s="5">
        <v>5</v>
      </c>
      <c r="G512" t="s">
        <v>14</v>
      </c>
      <c r="H512" t="s">
        <v>56</v>
      </c>
      <c r="I512" t="s">
        <v>58</v>
      </c>
      <c r="J512" t="s">
        <v>16</v>
      </c>
      <c r="K512">
        <f t="shared" si="84"/>
        <v>1</v>
      </c>
      <c r="L512">
        <f t="shared" si="85"/>
        <v>0</v>
      </c>
      <c r="M512">
        <f t="shared" si="86"/>
        <v>0</v>
      </c>
      <c r="N512">
        <f t="shared" si="87"/>
        <v>1</v>
      </c>
      <c r="O512" s="5">
        <f>SUM(Table1[[#This Row],[Spalte5]:[Spalte6]])*5</f>
        <v>10</v>
      </c>
      <c r="P512" t="s">
        <v>78</v>
      </c>
      <c r="Q512" t="s">
        <v>15</v>
      </c>
      <c r="R512" t="s">
        <v>23</v>
      </c>
      <c r="S512">
        <f t="shared" si="88"/>
        <v>0</v>
      </c>
      <c r="T512">
        <f t="shared" si="89"/>
        <v>1</v>
      </c>
      <c r="U512">
        <f t="shared" si="90"/>
        <v>0</v>
      </c>
      <c r="V512" s="5">
        <f>SUM(Table1[[#This Row],[Spalte94]:[Spalte92]])*5</f>
        <v>5</v>
      </c>
      <c r="W512" t="s">
        <v>15</v>
      </c>
      <c r="X512" s="5">
        <f t="shared" si="91"/>
        <v>0</v>
      </c>
      <c r="Y512" t="s">
        <v>18</v>
      </c>
      <c r="Z512" s="5">
        <f t="shared" si="92"/>
        <v>0</v>
      </c>
      <c r="AA512" t="s">
        <v>35</v>
      </c>
      <c r="AB512" s="5">
        <f t="shared" si="93"/>
        <v>0</v>
      </c>
      <c r="AC512" t="s">
        <v>27</v>
      </c>
      <c r="AD512" s="5">
        <f t="shared" si="94"/>
        <v>5</v>
      </c>
      <c r="AE512" t="s">
        <v>28</v>
      </c>
      <c r="AF512" s="5">
        <f t="shared" si="95"/>
        <v>0</v>
      </c>
      <c r="AG512" s="1">
        <v>6</v>
      </c>
      <c r="AH512" s="6">
        <f>ABS(8-Table1[[#This Row],[Die 1. Frauen des FCSP landet in der Regionalliga Nord (12er Liga) auf Rang...?]])</f>
        <v>2</v>
      </c>
      <c r="AI512" s="6">
        <f>0-Table1[[#This Row],[Spalte16]]</f>
        <v>-2</v>
      </c>
      <c r="AJ512" s="1">
        <v>10</v>
      </c>
      <c r="AK512" s="6">
        <f>ABS(16-Table1[[#This Row],[Die U23 des FCSP landet in der Regionalliga Nord (18er Liga) auf Rang....?]])</f>
        <v>6</v>
      </c>
      <c r="AL512" s="6">
        <f>0-Table1[[#This Row],[Spalte17]]</f>
        <v>-6</v>
      </c>
      <c r="AM51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512"/>
    </row>
    <row r="513" spans="1:42" x14ac:dyDescent="0.25">
      <c r="A513">
        <v>511</v>
      </c>
      <c r="B513" t="s">
        <v>61</v>
      </c>
      <c r="C513" s="1">
        <v>10</v>
      </c>
      <c r="D513" s="6">
        <f>-18+Table1[[#This Row],[Auf welchem Platz landet der FC St. Pauli in der 1. Bundesliga 2025/26?]]</f>
        <v>-8</v>
      </c>
      <c r="E513" t="s">
        <v>14</v>
      </c>
      <c r="F513" s="5">
        <v>5</v>
      </c>
      <c r="G513" t="s">
        <v>14</v>
      </c>
      <c r="H513" t="s">
        <v>56</v>
      </c>
      <c r="I513" t="s">
        <v>16</v>
      </c>
      <c r="J513" t="s">
        <v>25</v>
      </c>
      <c r="K513">
        <f t="shared" si="84"/>
        <v>1</v>
      </c>
      <c r="L513">
        <f t="shared" si="85"/>
        <v>1</v>
      </c>
      <c r="M513">
        <f t="shared" si="86"/>
        <v>0</v>
      </c>
      <c r="N513">
        <f t="shared" si="87"/>
        <v>1</v>
      </c>
      <c r="O513" s="5">
        <f>SUM(Table1[[#This Row],[Spalte5]:[Spalte6]])*5</f>
        <v>15</v>
      </c>
      <c r="P513" t="s">
        <v>34</v>
      </c>
      <c r="Q513" t="s">
        <v>78</v>
      </c>
      <c r="R513" t="s">
        <v>133</v>
      </c>
      <c r="S513">
        <f t="shared" si="88"/>
        <v>0</v>
      </c>
      <c r="T513">
        <f t="shared" si="89"/>
        <v>1</v>
      </c>
      <c r="U513">
        <f t="shared" si="90"/>
        <v>0</v>
      </c>
      <c r="V513" s="5">
        <f>SUM(Table1[[#This Row],[Spalte94]:[Spalte92]])*5</f>
        <v>5</v>
      </c>
      <c r="W513" t="s">
        <v>34</v>
      </c>
      <c r="X513" s="5">
        <f t="shared" si="91"/>
        <v>0</v>
      </c>
      <c r="Y513" t="s">
        <v>18</v>
      </c>
      <c r="Z513" s="5">
        <f t="shared" si="92"/>
        <v>0</v>
      </c>
      <c r="AA513" t="s">
        <v>19</v>
      </c>
      <c r="AB513" s="5">
        <f t="shared" si="93"/>
        <v>0</v>
      </c>
      <c r="AC513" t="s">
        <v>20</v>
      </c>
      <c r="AD513" s="5">
        <f t="shared" si="94"/>
        <v>0</v>
      </c>
      <c r="AE513" t="s">
        <v>28</v>
      </c>
      <c r="AF513" s="5">
        <f t="shared" si="95"/>
        <v>0</v>
      </c>
      <c r="AG513" s="1">
        <v>5</v>
      </c>
      <c r="AH513" s="6">
        <f>ABS(8-Table1[[#This Row],[Die 1. Frauen des FCSP landet in der Regionalliga Nord (12er Liga) auf Rang...?]])</f>
        <v>3</v>
      </c>
      <c r="AI513" s="6">
        <f>0-Table1[[#This Row],[Spalte16]]</f>
        <v>-3</v>
      </c>
      <c r="AJ513" s="1">
        <v>15</v>
      </c>
      <c r="AK513" s="6">
        <f>ABS(16-Table1[[#This Row],[Die U23 des FCSP landet in der Regionalliga Nord (18er Liga) auf Rang....?]])</f>
        <v>1</v>
      </c>
      <c r="AL513" s="6">
        <f>0-Table1[[#This Row],[Spalte17]]</f>
        <v>-1</v>
      </c>
      <c r="AM51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513"/>
    </row>
    <row r="514" spans="1:42" x14ac:dyDescent="0.25">
      <c r="A514">
        <v>512</v>
      </c>
      <c r="B514" t="s">
        <v>962</v>
      </c>
      <c r="C514" s="1">
        <v>15</v>
      </c>
      <c r="D514" s="6">
        <f>-18+Table1[[#This Row],[Auf welchem Platz landet der FC St. Pauli in der 1. Bundesliga 2025/26?]]</f>
        <v>-3</v>
      </c>
      <c r="E514" t="s">
        <v>14</v>
      </c>
      <c r="F514" s="5">
        <v>5</v>
      </c>
      <c r="G514" t="s">
        <v>14</v>
      </c>
      <c r="H514" t="s">
        <v>56</v>
      </c>
      <c r="I514" t="s">
        <v>25</v>
      </c>
      <c r="J514" t="s">
        <v>16</v>
      </c>
      <c r="K514">
        <f t="shared" ref="K514:K577" si="96">COUNTIF($G514:$J514,"FC Bayern München")</f>
        <v>1</v>
      </c>
      <c r="L514">
        <f t="shared" ref="L514:L577" si="97">COUNTIF($G514:$J514,"Borussia Dortmund")</f>
        <v>1</v>
      </c>
      <c r="M514">
        <f t="shared" ref="M514:M577" si="98">COUNTIF($G514:$J514,"RaBa Leipzig")</f>
        <v>0</v>
      </c>
      <c r="N514">
        <f t="shared" ref="N514:N577" si="99">COUNTIF($G514:$J514,"VfB Stuttgart")</f>
        <v>1</v>
      </c>
      <c r="O514" s="5">
        <f>SUM(Table1[[#This Row],[Spalte5]:[Spalte6]])*5</f>
        <v>15</v>
      </c>
      <c r="P514" t="s">
        <v>41</v>
      </c>
      <c r="Q514" t="s">
        <v>78</v>
      </c>
      <c r="R514" t="s">
        <v>23</v>
      </c>
      <c r="S514">
        <f t="shared" ref="S514:S577" si="100">COUNTIF($P514:$R514,"VfL Wolfsburg")</f>
        <v>0</v>
      </c>
      <c r="T514">
        <f t="shared" ref="T514:T577" si="101">COUNTIF($P514:$R514,"1. FC Heidenheim")</f>
        <v>1</v>
      </c>
      <c r="U514">
        <f t="shared" ref="U514:U577" si="102">COUNTIF($P514:$R514,"FC St. Pauli")</f>
        <v>0</v>
      </c>
      <c r="V514" s="5">
        <f>SUM(Table1[[#This Row],[Spalte94]:[Spalte92]])*5</f>
        <v>5</v>
      </c>
      <c r="W514" t="s">
        <v>23</v>
      </c>
      <c r="X514" s="5">
        <f t="shared" ref="X514:X577" si="103">(COUNTIF($W514:$W514,"Bayer 04 Leverkusen"))*5</f>
        <v>0</v>
      </c>
      <c r="Y514" t="s">
        <v>18</v>
      </c>
      <c r="Z514" s="5">
        <f t="shared" ref="Z514:Z577" si="104">(COUNTIF($Y514:$Y514,"Danel Sinani"))*5</f>
        <v>0</v>
      </c>
      <c r="AA514" t="s">
        <v>19</v>
      </c>
      <c r="AB514" s="5">
        <f t="shared" ref="AB514:AB577" si="105">(COUNTIF($AA514:$AA514,"7 oder mehr Punkte"))*5</f>
        <v>0</v>
      </c>
      <c r="AC514" t="s">
        <v>20</v>
      </c>
      <c r="AD514" s="5">
        <f t="shared" ref="AD514:AD577" si="106">(COUNTIF($AC514:$AC514,"drei bis fünf Siege"))*5</f>
        <v>0</v>
      </c>
      <c r="AE514" t="s">
        <v>28</v>
      </c>
      <c r="AF514" s="5">
        <f t="shared" ref="AF514:AF577" si="107">(COUNTIF($AE514:$AE514,"Gar keinen"))*5</f>
        <v>0</v>
      </c>
      <c r="AG514" s="1">
        <v>4</v>
      </c>
      <c r="AH514" s="6">
        <f>ABS(8-Table1[[#This Row],[Die 1. Frauen des FCSP landet in der Regionalliga Nord (12er Liga) auf Rang...?]])</f>
        <v>4</v>
      </c>
      <c r="AI514" s="6">
        <f>0-Table1[[#This Row],[Spalte16]]</f>
        <v>-4</v>
      </c>
      <c r="AJ514" s="1">
        <v>11</v>
      </c>
      <c r="AK514" s="6">
        <f>ABS(16-Table1[[#This Row],[Die U23 des FCSP landet in der Regionalliga Nord (18er Liga) auf Rang....?]])</f>
        <v>5</v>
      </c>
      <c r="AL514" s="6">
        <f>0-Table1[[#This Row],[Spalte17]]</f>
        <v>-5</v>
      </c>
      <c r="AM51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514"/>
    </row>
    <row r="515" spans="1:42" x14ac:dyDescent="0.25">
      <c r="A515">
        <v>513</v>
      </c>
      <c r="B515" t="s">
        <v>507</v>
      </c>
      <c r="C515" s="1">
        <v>14</v>
      </c>
      <c r="D515" s="6">
        <f>-18+Table1[[#This Row],[Auf welchem Platz landet der FC St. Pauli in der 1. Bundesliga 2025/26?]]</f>
        <v>-4</v>
      </c>
      <c r="E515" t="s">
        <v>14</v>
      </c>
      <c r="F515" s="5">
        <v>5</v>
      </c>
      <c r="G515" t="s">
        <v>14</v>
      </c>
      <c r="H515" t="s">
        <v>54</v>
      </c>
      <c r="I515" t="s">
        <v>56</v>
      </c>
      <c r="J515" t="s">
        <v>25</v>
      </c>
      <c r="K515">
        <f t="shared" si="96"/>
        <v>1</v>
      </c>
      <c r="L515">
        <f t="shared" si="97"/>
        <v>1</v>
      </c>
      <c r="M515">
        <f t="shared" si="98"/>
        <v>0</v>
      </c>
      <c r="N515">
        <f t="shared" si="99"/>
        <v>0</v>
      </c>
      <c r="O515" s="5">
        <f>SUM(Table1[[#This Row],[Spalte5]:[Spalte6]])*5</f>
        <v>10</v>
      </c>
      <c r="P515" t="s">
        <v>41</v>
      </c>
      <c r="Q515" t="s">
        <v>78</v>
      </c>
      <c r="R515" t="s">
        <v>34</v>
      </c>
      <c r="S515">
        <f t="shared" si="100"/>
        <v>0</v>
      </c>
      <c r="T515">
        <f t="shared" si="101"/>
        <v>1</v>
      </c>
      <c r="U515">
        <f t="shared" si="102"/>
        <v>0</v>
      </c>
      <c r="V515" s="5">
        <f>SUM(Table1[[#This Row],[Spalte94]:[Spalte92]])*5</f>
        <v>5</v>
      </c>
      <c r="W515" t="s">
        <v>15</v>
      </c>
      <c r="X515" s="5">
        <f t="shared" si="103"/>
        <v>0</v>
      </c>
      <c r="Y515" t="s">
        <v>18</v>
      </c>
      <c r="Z515" s="5">
        <f t="shared" si="104"/>
        <v>0</v>
      </c>
      <c r="AA515" t="s">
        <v>35</v>
      </c>
      <c r="AB515" s="5">
        <f t="shared" si="105"/>
        <v>0</v>
      </c>
      <c r="AC515" t="s">
        <v>27</v>
      </c>
      <c r="AD515" s="5">
        <f t="shared" si="106"/>
        <v>5</v>
      </c>
      <c r="AE515" t="s">
        <v>28</v>
      </c>
      <c r="AF515" s="5">
        <f t="shared" si="107"/>
        <v>0</v>
      </c>
      <c r="AG515" s="1">
        <v>10</v>
      </c>
      <c r="AH515" s="6">
        <f>ABS(8-Table1[[#This Row],[Die 1. Frauen des FCSP landet in der Regionalliga Nord (12er Liga) auf Rang...?]])</f>
        <v>2</v>
      </c>
      <c r="AI515" s="6">
        <f>0-Table1[[#This Row],[Spalte16]]</f>
        <v>-2</v>
      </c>
      <c r="AJ515" s="1">
        <v>10</v>
      </c>
      <c r="AK515" s="6">
        <f>ABS(16-Table1[[#This Row],[Die U23 des FCSP landet in der Regionalliga Nord (18er Liga) auf Rang....?]])</f>
        <v>6</v>
      </c>
      <c r="AL515" s="6">
        <f>0-Table1[[#This Row],[Spalte17]]</f>
        <v>-6</v>
      </c>
      <c r="AM51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515"/>
    </row>
    <row r="516" spans="1:42" x14ac:dyDescent="0.25">
      <c r="A516">
        <v>514</v>
      </c>
      <c r="B516" t="s">
        <v>515</v>
      </c>
      <c r="C516" s="1">
        <v>12</v>
      </c>
      <c r="D516" s="6">
        <f>-18+Table1[[#This Row],[Auf welchem Platz landet der FC St. Pauli in der 1. Bundesliga 2025/26?]]</f>
        <v>-6</v>
      </c>
      <c r="E516" t="s">
        <v>14</v>
      </c>
      <c r="F516" s="5">
        <v>5</v>
      </c>
      <c r="G516" t="s">
        <v>14</v>
      </c>
      <c r="H516" t="s">
        <v>25</v>
      </c>
      <c r="I516" t="s">
        <v>56</v>
      </c>
      <c r="J516" t="s">
        <v>17</v>
      </c>
      <c r="K516">
        <f t="shared" si="96"/>
        <v>1</v>
      </c>
      <c r="L516">
        <f t="shared" si="97"/>
        <v>1</v>
      </c>
      <c r="M516">
        <f t="shared" si="98"/>
        <v>1</v>
      </c>
      <c r="N516">
        <f t="shared" si="99"/>
        <v>0</v>
      </c>
      <c r="O516" s="5">
        <f>SUM(Table1[[#This Row],[Spalte5]:[Spalte6]])*5</f>
        <v>15</v>
      </c>
      <c r="P516" t="s">
        <v>15</v>
      </c>
      <c r="Q516" t="s">
        <v>78</v>
      </c>
      <c r="R516" t="s">
        <v>41</v>
      </c>
      <c r="S516">
        <f t="shared" si="100"/>
        <v>0</v>
      </c>
      <c r="T516">
        <f t="shared" si="101"/>
        <v>1</v>
      </c>
      <c r="U516">
        <f t="shared" si="102"/>
        <v>0</v>
      </c>
      <c r="V516" s="5">
        <f>SUM(Table1[[#This Row],[Spalte94]:[Spalte92]])*5</f>
        <v>5</v>
      </c>
      <c r="W516" t="s">
        <v>15</v>
      </c>
      <c r="X516" s="5">
        <f t="shared" si="103"/>
        <v>0</v>
      </c>
      <c r="Y516" t="s">
        <v>18</v>
      </c>
      <c r="Z516" s="5">
        <f t="shared" si="104"/>
        <v>0</v>
      </c>
      <c r="AA516" t="s">
        <v>65</v>
      </c>
      <c r="AB516" s="5">
        <f t="shared" si="105"/>
        <v>5</v>
      </c>
      <c r="AC516" t="s">
        <v>20</v>
      </c>
      <c r="AD516" s="5">
        <f t="shared" si="106"/>
        <v>0</v>
      </c>
      <c r="AE516" t="s">
        <v>21</v>
      </c>
      <c r="AF516" s="5">
        <f t="shared" si="107"/>
        <v>0</v>
      </c>
      <c r="AG516" s="1">
        <v>3</v>
      </c>
      <c r="AH516" s="6">
        <f>ABS(8-Table1[[#This Row],[Die 1. Frauen des FCSP landet in der Regionalliga Nord (12er Liga) auf Rang...?]])</f>
        <v>5</v>
      </c>
      <c r="AI516" s="6">
        <f>0-Table1[[#This Row],[Spalte16]]</f>
        <v>-5</v>
      </c>
      <c r="AJ516" s="1">
        <v>15</v>
      </c>
      <c r="AK516" s="6">
        <f>ABS(16-Table1[[#This Row],[Die U23 des FCSP landet in der Regionalliga Nord (18er Liga) auf Rang....?]])</f>
        <v>1</v>
      </c>
      <c r="AL516" s="6">
        <f>0-Table1[[#This Row],[Spalte17]]</f>
        <v>-1</v>
      </c>
      <c r="AM51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516"/>
    </row>
    <row r="517" spans="1:42" x14ac:dyDescent="0.25">
      <c r="A517">
        <v>515</v>
      </c>
      <c r="B517" t="s">
        <v>348</v>
      </c>
      <c r="C517" s="1">
        <v>10</v>
      </c>
      <c r="D517" s="6">
        <f>-18+Table1[[#This Row],[Auf welchem Platz landet der FC St. Pauli in der 1. Bundesliga 2025/26?]]</f>
        <v>-8</v>
      </c>
      <c r="E517" t="s">
        <v>14</v>
      </c>
      <c r="F517" s="5">
        <v>5</v>
      </c>
      <c r="G517" t="s">
        <v>56</v>
      </c>
      <c r="H517" t="s">
        <v>25</v>
      </c>
      <c r="I517" t="s">
        <v>16</v>
      </c>
      <c r="J517" t="s">
        <v>14</v>
      </c>
      <c r="K517">
        <f t="shared" si="96"/>
        <v>1</v>
      </c>
      <c r="L517">
        <f t="shared" si="97"/>
        <v>1</v>
      </c>
      <c r="M517">
        <f t="shared" si="98"/>
        <v>0</v>
      </c>
      <c r="N517">
        <f t="shared" si="99"/>
        <v>1</v>
      </c>
      <c r="O517" s="5">
        <f>SUM(Table1[[#This Row],[Spalte5]:[Spalte6]])*5</f>
        <v>15</v>
      </c>
      <c r="P517" t="s">
        <v>23</v>
      </c>
      <c r="Q517" t="s">
        <v>34</v>
      </c>
      <c r="R517" t="s">
        <v>78</v>
      </c>
      <c r="S517">
        <f t="shared" si="100"/>
        <v>0</v>
      </c>
      <c r="T517">
        <f t="shared" si="101"/>
        <v>1</v>
      </c>
      <c r="U517">
        <f t="shared" si="102"/>
        <v>0</v>
      </c>
      <c r="V517" s="5">
        <f>SUM(Table1[[#This Row],[Spalte94]:[Spalte92]])*5</f>
        <v>5</v>
      </c>
      <c r="W517" t="s">
        <v>15</v>
      </c>
      <c r="X517" s="5">
        <f t="shared" si="103"/>
        <v>0</v>
      </c>
      <c r="Y517" t="s">
        <v>46</v>
      </c>
      <c r="Z517" s="5">
        <f t="shared" si="104"/>
        <v>0</v>
      </c>
      <c r="AA517" t="s">
        <v>19</v>
      </c>
      <c r="AB517" s="5">
        <f t="shared" si="105"/>
        <v>0</v>
      </c>
      <c r="AC517" t="s">
        <v>27</v>
      </c>
      <c r="AD517" s="5">
        <f t="shared" si="106"/>
        <v>5</v>
      </c>
      <c r="AE517" t="s">
        <v>32</v>
      </c>
      <c r="AF517" s="5">
        <f t="shared" si="107"/>
        <v>0</v>
      </c>
      <c r="AG517" s="1">
        <v>9</v>
      </c>
      <c r="AH517" s="6">
        <f>ABS(8-Table1[[#This Row],[Die 1. Frauen des FCSP landet in der Regionalliga Nord (12er Liga) auf Rang...?]])</f>
        <v>1</v>
      </c>
      <c r="AI517" s="6">
        <f>0-Table1[[#This Row],[Spalte16]]</f>
        <v>-1</v>
      </c>
      <c r="AJ517" s="1">
        <v>8</v>
      </c>
      <c r="AK517" s="6">
        <f>ABS(16-Table1[[#This Row],[Die U23 des FCSP landet in der Regionalliga Nord (18er Liga) auf Rang....?]])</f>
        <v>8</v>
      </c>
      <c r="AL517" s="6">
        <f>0-Table1[[#This Row],[Spalte17]]</f>
        <v>-8</v>
      </c>
      <c r="AM51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517"/>
    </row>
    <row r="518" spans="1:42" x14ac:dyDescent="0.25">
      <c r="A518">
        <v>516</v>
      </c>
      <c r="B518" t="s">
        <v>408</v>
      </c>
      <c r="C518" s="1">
        <v>15</v>
      </c>
      <c r="D518" s="6">
        <f>-18+Table1[[#This Row],[Auf welchem Platz landet der FC St. Pauli in der 1. Bundesliga 2025/26?]]</f>
        <v>-3</v>
      </c>
      <c r="E518" t="s">
        <v>238</v>
      </c>
      <c r="F518" s="5"/>
      <c r="G518" t="s">
        <v>14</v>
      </c>
      <c r="H518" t="s">
        <v>17</v>
      </c>
      <c r="I518" t="s">
        <v>54</v>
      </c>
      <c r="J518" t="s">
        <v>50</v>
      </c>
      <c r="K518">
        <f t="shared" si="96"/>
        <v>1</v>
      </c>
      <c r="L518">
        <f t="shared" si="97"/>
        <v>0</v>
      </c>
      <c r="M518">
        <f t="shared" si="98"/>
        <v>1</v>
      </c>
      <c r="N518">
        <f t="shared" si="99"/>
        <v>0</v>
      </c>
      <c r="O518" s="5">
        <f>SUM(Table1[[#This Row],[Spalte5]:[Spalte6]])*5</f>
        <v>10</v>
      </c>
      <c r="P518" t="s">
        <v>34</v>
      </c>
      <c r="Q518" t="s">
        <v>78</v>
      </c>
      <c r="R518" t="s">
        <v>23</v>
      </c>
      <c r="S518">
        <f t="shared" si="100"/>
        <v>0</v>
      </c>
      <c r="T518">
        <f t="shared" si="101"/>
        <v>1</v>
      </c>
      <c r="U518">
        <f t="shared" si="102"/>
        <v>0</v>
      </c>
      <c r="V518" s="5">
        <f>SUM(Table1[[#This Row],[Spalte94]:[Spalte92]])*5</f>
        <v>5</v>
      </c>
      <c r="W518" t="s">
        <v>23</v>
      </c>
      <c r="X518" s="5">
        <f t="shared" si="103"/>
        <v>0</v>
      </c>
      <c r="Y518" t="s">
        <v>48</v>
      </c>
      <c r="Z518" s="5">
        <f t="shared" si="104"/>
        <v>0</v>
      </c>
      <c r="AA518" t="s">
        <v>35</v>
      </c>
      <c r="AB518" s="5">
        <f t="shared" si="105"/>
        <v>0</v>
      </c>
      <c r="AC518" t="s">
        <v>27</v>
      </c>
      <c r="AD518" s="5">
        <f t="shared" si="106"/>
        <v>5</v>
      </c>
      <c r="AE518" t="s">
        <v>37</v>
      </c>
      <c r="AF518" s="5">
        <f t="shared" si="107"/>
        <v>0</v>
      </c>
      <c r="AG518" s="1">
        <v>9</v>
      </c>
      <c r="AH518" s="6">
        <f>ABS(8-Table1[[#This Row],[Die 1. Frauen des FCSP landet in der Regionalliga Nord (12er Liga) auf Rang...?]])</f>
        <v>1</v>
      </c>
      <c r="AI518" s="6">
        <f>0-Table1[[#This Row],[Spalte16]]</f>
        <v>-1</v>
      </c>
      <c r="AJ518" s="1">
        <v>13</v>
      </c>
      <c r="AK518" s="6">
        <f>ABS(16-Table1[[#This Row],[Die U23 des FCSP landet in der Regionalliga Nord (18er Liga) auf Rang....?]])</f>
        <v>3</v>
      </c>
      <c r="AL518" s="6">
        <f>0-Table1[[#This Row],[Spalte17]]</f>
        <v>-3</v>
      </c>
      <c r="AM51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518"/>
    </row>
    <row r="519" spans="1:42" x14ac:dyDescent="0.25">
      <c r="A519">
        <v>517</v>
      </c>
      <c r="B519" t="s">
        <v>969</v>
      </c>
      <c r="C519" s="1">
        <v>14</v>
      </c>
      <c r="D519" s="6">
        <f>-18+Table1[[#This Row],[Auf welchem Platz landet der FC St. Pauli in der 1. Bundesliga 2025/26?]]</f>
        <v>-4</v>
      </c>
      <c r="E519" t="s">
        <v>14</v>
      </c>
      <c r="F519" s="5">
        <v>5</v>
      </c>
      <c r="G519" t="s">
        <v>14</v>
      </c>
      <c r="H519" t="s">
        <v>54</v>
      </c>
      <c r="I519" t="s">
        <v>56</v>
      </c>
      <c r="J519" t="s">
        <v>25</v>
      </c>
      <c r="K519">
        <f t="shared" si="96"/>
        <v>1</v>
      </c>
      <c r="L519">
        <f t="shared" si="97"/>
        <v>1</v>
      </c>
      <c r="M519">
        <f t="shared" si="98"/>
        <v>0</v>
      </c>
      <c r="N519">
        <f t="shared" si="99"/>
        <v>0</v>
      </c>
      <c r="O519" s="5">
        <f>SUM(Table1[[#This Row],[Spalte5]:[Spalte6]])*5</f>
        <v>10</v>
      </c>
      <c r="P519" t="s">
        <v>41</v>
      </c>
      <c r="Q519" t="s">
        <v>34</v>
      </c>
      <c r="R519" t="s">
        <v>78</v>
      </c>
      <c r="S519">
        <f t="shared" si="100"/>
        <v>0</v>
      </c>
      <c r="T519">
        <f t="shared" si="101"/>
        <v>1</v>
      </c>
      <c r="U519">
        <f t="shared" si="102"/>
        <v>0</v>
      </c>
      <c r="V519" s="5">
        <f>SUM(Table1[[#This Row],[Spalte94]:[Spalte92]])*5</f>
        <v>5</v>
      </c>
      <c r="W519" t="s">
        <v>34</v>
      </c>
      <c r="X519" s="5">
        <f t="shared" si="103"/>
        <v>0</v>
      </c>
      <c r="Y519" t="s">
        <v>46</v>
      </c>
      <c r="Z519" s="5">
        <f t="shared" si="104"/>
        <v>0</v>
      </c>
      <c r="AA519" t="s">
        <v>65</v>
      </c>
      <c r="AB519" s="5">
        <f t="shared" si="105"/>
        <v>5</v>
      </c>
      <c r="AC519" t="s">
        <v>20</v>
      </c>
      <c r="AD519" s="5">
        <f t="shared" si="106"/>
        <v>0</v>
      </c>
      <c r="AE519" t="s">
        <v>32</v>
      </c>
      <c r="AF519" s="5">
        <f t="shared" si="107"/>
        <v>0</v>
      </c>
      <c r="AG519" s="1">
        <v>6</v>
      </c>
      <c r="AH519" s="6">
        <f>ABS(8-Table1[[#This Row],[Die 1. Frauen des FCSP landet in der Regionalliga Nord (12er Liga) auf Rang...?]])</f>
        <v>2</v>
      </c>
      <c r="AI519" s="6">
        <f>0-Table1[[#This Row],[Spalte16]]</f>
        <v>-2</v>
      </c>
      <c r="AJ519" s="1">
        <v>15</v>
      </c>
      <c r="AK519" s="6">
        <f>ABS(16-Table1[[#This Row],[Die U23 des FCSP landet in der Regionalliga Nord (18er Liga) auf Rang....?]])</f>
        <v>1</v>
      </c>
      <c r="AL519" s="6">
        <f>0-Table1[[#This Row],[Spalte17]]</f>
        <v>-1</v>
      </c>
      <c r="AM51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519"/>
    </row>
    <row r="520" spans="1:42" x14ac:dyDescent="0.25">
      <c r="A520">
        <v>518</v>
      </c>
      <c r="B520" t="s">
        <v>665</v>
      </c>
      <c r="C520" s="1">
        <v>11</v>
      </c>
      <c r="D520" s="6">
        <f>-18+Table1[[#This Row],[Auf welchem Platz landet der FC St. Pauli in der 1. Bundesliga 2025/26?]]</f>
        <v>-7</v>
      </c>
      <c r="E520" t="s">
        <v>14</v>
      </c>
      <c r="F520" s="5">
        <v>5</v>
      </c>
      <c r="G520" t="s">
        <v>14</v>
      </c>
      <c r="H520" t="s">
        <v>25</v>
      </c>
      <c r="I520" t="s">
        <v>56</v>
      </c>
      <c r="J520" t="s">
        <v>17</v>
      </c>
      <c r="K520">
        <f t="shared" si="96"/>
        <v>1</v>
      </c>
      <c r="L520">
        <f t="shared" si="97"/>
        <v>1</v>
      </c>
      <c r="M520">
        <f t="shared" si="98"/>
        <v>1</v>
      </c>
      <c r="N520">
        <f t="shared" si="99"/>
        <v>0</v>
      </c>
      <c r="O520" s="5">
        <f>SUM(Table1[[#This Row],[Spalte5]:[Spalte6]])*5</f>
        <v>15</v>
      </c>
      <c r="P520" t="s">
        <v>34</v>
      </c>
      <c r="Q520" t="s">
        <v>78</v>
      </c>
      <c r="R520" t="s">
        <v>23</v>
      </c>
      <c r="S520">
        <f t="shared" si="100"/>
        <v>0</v>
      </c>
      <c r="T520">
        <f t="shared" si="101"/>
        <v>1</v>
      </c>
      <c r="U520">
        <f t="shared" si="102"/>
        <v>0</v>
      </c>
      <c r="V520" s="5">
        <f>SUM(Table1[[#This Row],[Spalte94]:[Spalte92]])*5</f>
        <v>5</v>
      </c>
      <c r="W520" t="s">
        <v>50</v>
      </c>
      <c r="X520" s="5">
        <f t="shared" si="103"/>
        <v>0</v>
      </c>
      <c r="Y520" t="s">
        <v>18</v>
      </c>
      <c r="Z520" s="5">
        <f t="shared" si="104"/>
        <v>0</v>
      </c>
      <c r="AA520" t="s">
        <v>19</v>
      </c>
      <c r="AB520" s="5">
        <f t="shared" si="105"/>
        <v>0</v>
      </c>
      <c r="AC520" t="s">
        <v>20</v>
      </c>
      <c r="AD520" s="5">
        <f t="shared" si="106"/>
        <v>0</v>
      </c>
      <c r="AE520" t="s">
        <v>37</v>
      </c>
      <c r="AF520" s="5">
        <f t="shared" si="107"/>
        <v>0</v>
      </c>
      <c r="AG520" s="1">
        <v>4</v>
      </c>
      <c r="AH520" s="6">
        <f>ABS(8-Table1[[#This Row],[Die 1. Frauen des FCSP landet in der Regionalliga Nord (12er Liga) auf Rang...?]])</f>
        <v>4</v>
      </c>
      <c r="AI520" s="6">
        <f>0-Table1[[#This Row],[Spalte16]]</f>
        <v>-4</v>
      </c>
      <c r="AJ520" s="1">
        <v>15</v>
      </c>
      <c r="AK520" s="6">
        <f>ABS(16-Table1[[#This Row],[Die U23 des FCSP landet in der Regionalliga Nord (18er Liga) auf Rang....?]])</f>
        <v>1</v>
      </c>
      <c r="AL520" s="6">
        <f>0-Table1[[#This Row],[Spalte17]]</f>
        <v>-1</v>
      </c>
      <c r="AM52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520"/>
    </row>
    <row r="521" spans="1:42" x14ac:dyDescent="0.25">
      <c r="A521">
        <v>519</v>
      </c>
      <c r="B521" t="s">
        <v>471</v>
      </c>
      <c r="C521" s="1">
        <v>8</v>
      </c>
      <c r="D521" s="6">
        <f>-18+Table1[[#This Row],[Auf welchem Platz landet der FC St. Pauli in der 1. Bundesliga 2025/26?]]</f>
        <v>-10</v>
      </c>
      <c r="E521" t="s">
        <v>14</v>
      </c>
      <c r="F521" s="5">
        <v>5</v>
      </c>
      <c r="G521" t="s">
        <v>14</v>
      </c>
      <c r="H521" t="s">
        <v>56</v>
      </c>
      <c r="I521" t="s">
        <v>17</v>
      </c>
      <c r="J521" t="s">
        <v>25</v>
      </c>
      <c r="K521">
        <f t="shared" si="96"/>
        <v>1</v>
      </c>
      <c r="L521">
        <f t="shared" si="97"/>
        <v>1</v>
      </c>
      <c r="M521">
        <f t="shared" si="98"/>
        <v>1</v>
      </c>
      <c r="N521">
        <f t="shared" si="99"/>
        <v>0</v>
      </c>
      <c r="O521" s="5">
        <f>SUM(Table1[[#This Row],[Spalte5]:[Spalte6]])*5</f>
        <v>15</v>
      </c>
      <c r="P521" t="s">
        <v>23</v>
      </c>
      <c r="Q521" t="s">
        <v>15</v>
      </c>
      <c r="R521" t="s">
        <v>34</v>
      </c>
      <c r="S521">
        <f t="shared" si="100"/>
        <v>0</v>
      </c>
      <c r="T521">
        <f t="shared" si="101"/>
        <v>0</v>
      </c>
      <c r="U521">
        <f t="shared" si="102"/>
        <v>0</v>
      </c>
      <c r="V521" s="5">
        <f>SUM(Table1[[#This Row],[Spalte94]:[Spalte92]])*5</f>
        <v>0</v>
      </c>
      <c r="W521" t="s">
        <v>15</v>
      </c>
      <c r="X521" s="5">
        <f t="shared" si="103"/>
        <v>0</v>
      </c>
      <c r="Y521" t="s">
        <v>18</v>
      </c>
      <c r="Z521" s="5">
        <f t="shared" si="104"/>
        <v>0</v>
      </c>
      <c r="AA521" t="s">
        <v>19</v>
      </c>
      <c r="AB521" s="5">
        <f t="shared" si="105"/>
        <v>0</v>
      </c>
      <c r="AC521" t="s">
        <v>20</v>
      </c>
      <c r="AD521" s="5">
        <f t="shared" si="106"/>
        <v>0</v>
      </c>
      <c r="AE521" t="s">
        <v>21</v>
      </c>
      <c r="AF521" s="5">
        <f t="shared" si="107"/>
        <v>0</v>
      </c>
      <c r="AG521" s="1">
        <v>10</v>
      </c>
      <c r="AH521" s="6">
        <f>ABS(8-Table1[[#This Row],[Die 1. Frauen des FCSP landet in der Regionalliga Nord (12er Liga) auf Rang...?]])</f>
        <v>2</v>
      </c>
      <c r="AI521" s="6">
        <f>0-Table1[[#This Row],[Spalte16]]</f>
        <v>-2</v>
      </c>
      <c r="AJ521" s="1">
        <v>16</v>
      </c>
      <c r="AK521" s="6">
        <f>ABS(16-Table1[[#This Row],[Die U23 des FCSP landet in der Regionalliga Nord (18er Liga) auf Rang....?]])</f>
        <v>0</v>
      </c>
      <c r="AL521" s="6">
        <v>5</v>
      </c>
      <c r="AM52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521"/>
    </row>
    <row r="522" spans="1:42" x14ac:dyDescent="0.25">
      <c r="A522">
        <v>520</v>
      </c>
      <c r="B522" t="s">
        <v>255</v>
      </c>
      <c r="C522" s="1">
        <v>12</v>
      </c>
      <c r="D522" s="6">
        <f>-18+Table1[[#This Row],[Auf welchem Platz landet der FC St. Pauli in der 1. Bundesliga 2025/26?]]</f>
        <v>-6</v>
      </c>
      <c r="E522" t="s">
        <v>14</v>
      </c>
      <c r="F522" s="5">
        <v>5</v>
      </c>
      <c r="G522" t="s">
        <v>14</v>
      </c>
      <c r="H522" t="s">
        <v>25</v>
      </c>
      <c r="I522" t="s">
        <v>56</v>
      </c>
      <c r="J522" t="s">
        <v>16</v>
      </c>
      <c r="K522">
        <f t="shared" si="96"/>
        <v>1</v>
      </c>
      <c r="L522">
        <f t="shared" si="97"/>
        <v>1</v>
      </c>
      <c r="M522">
        <f t="shared" si="98"/>
        <v>0</v>
      </c>
      <c r="N522">
        <f t="shared" si="99"/>
        <v>1</v>
      </c>
      <c r="O522" s="5">
        <f>SUM(Table1[[#This Row],[Spalte5]:[Spalte6]])*5</f>
        <v>15</v>
      </c>
      <c r="P522" t="s">
        <v>23</v>
      </c>
      <c r="Q522" t="s">
        <v>34</v>
      </c>
      <c r="R522" t="s">
        <v>78</v>
      </c>
      <c r="S522">
        <f t="shared" si="100"/>
        <v>0</v>
      </c>
      <c r="T522">
        <f t="shared" si="101"/>
        <v>1</v>
      </c>
      <c r="U522">
        <f t="shared" si="102"/>
        <v>0</v>
      </c>
      <c r="V522" s="5">
        <f>SUM(Table1[[#This Row],[Spalte94]:[Spalte92]])*5</f>
        <v>5</v>
      </c>
      <c r="W522" t="s">
        <v>34</v>
      </c>
      <c r="X522" s="5">
        <f t="shared" si="103"/>
        <v>0</v>
      </c>
      <c r="Y522" t="s">
        <v>18</v>
      </c>
      <c r="Z522" s="5">
        <f t="shared" si="104"/>
        <v>0</v>
      </c>
      <c r="AA522" t="s">
        <v>35</v>
      </c>
      <c r="AB522" s="5">
        <f t="shared" si="105"/>
        <v>0</v>
      </c>
      <c r="AC522" t="s">
        <v>20</v>
      </c>
      <c r="AD522" s="5">
        <f t="shared" si="106"/>
        <v>0</v>
      </c>
      <c r="AE522" t="s">
        <v>28</v>
      </c>
      <c r="AF522" s="5">
        <f t="shared" si="107"/>
        <v>0</v>
      </c>
      <c r="AG522" s="1">
        <v>3</v>
      </c>
      <c r="AH522" s="6">
        <f>ABS(8-Table1[[#This Row],[Die 1. Frauen des FCSP landet in der Regionalliga Nord (12er Liga) auf Rang...?]])</f>
        <v>5</v>
      </c>
      <c r="AI522" s="6">
        <f>0-Table1[[#This Row],[Spalte16]]</f>
        <v>-5</v>
      </c>
      <c r="AJ522" s="1">
        <v>15</v>
      </c>
      <c r="AK522" s="6">
        <f>ABS(16-Table1[[#This Row],[Die U23 des FCSP landet in der Regionalliga Nord (18er Liga) auf Rang....?]])</f>
        <v>1</v>
      </c>
      <c r="AL522" s="6">
        <f>0-Table1[[#This Row],[Spalte17]]</f>
        <v>-1</v>
      </c>
      <c r="AM52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522"/>
    </row>
    <row r="523" spans="1:42" x14ac:dyDescent="0.25">
      <c r="A523">
        <v>521</v>
      </c>
      <c r="B523" t="s">
        <v>275</v>
      </c>
      <c r="C523" s="1">
        <v>12</v>
      </c>
      <c r="D523" s="6">
        <f>-18+Table1[[#This Row],[Auf welchem Platz landet der FC St. Pauli in der 1. Bundesliga 2025/26?]]</f>
        <v>-6</v>
      </c>
      <c r="E523" t="s">
        <v>14</v>
      </c>
      <c r="F523" s="5">
        <v>5</v>
      </c>
      <c r="G523" t="s">
        <v>25</v>
      </c>
      <c r="H523" t="s">
        <v>56</v>
      </c>
      <c r="I523" t="s">
        <v>54</v>
      </c>
      <c r="J523" t="s">
        <v>14</v>
      </c>
      <c r="K523">
        <f t="shared" si="96"/>
        <v>1</v>
      </c>
      <c r="L523">
        <f t="shared" si="97"/>
        <v>1</v>
      </c>
      <c r="M523">
        <f t="shared" si="98"/>
        <v>0</v>
      </c>
      <c r="N523">
        <f t="shared" si="99"/>
        <v>0</v>
      </c>
      <c r="O523" s="5">
        <f>SUM(Table1[[#This Row],[Spalte5]:[Spalte6]])*5</f>
        <v>10</v>
      </c>
      <c r="P523" t="s">
        <v>78</v>
      </c>
      <c r="Q523" t="s">
        <v>34</v>
      </c>
      <c r="R523" t="s">
        <v>23</v>
      </c>
      <c r="S523">
        <f t="shared" si="100"/>
        <v>0</v>
      </c>
      <c r="T523">
        <f t="shared" si="101"/>
        <v>1</v>
      </c>
      <c r="U523">
        <f t="shared" si="102"/>
        <v>0</v>
      </c>
      <c r="V523" s="5">
        <f>SUM(Table1[[#This Row],[Spalte94]:[Spalte92]])*5</f>
        <v>5</v>
      </c>
      <c r="W523" t="s">
        <v>23</v>
      </c>
      <c r="X523" s="5">
        <f t="shared" si="103"/>
        <v>0</v>
      </c>
      <c r="Y523" t="s">
        <v>18</v>
      </c>
      <c r="Z523" s="5">
        <f t="shared" si="104"/>
        <v>0</v>
      </c>
      <c r="AA523" t="s">
        <v>19</v>
      </c>
      <c r="AB523" s="5">
        <f t="shared" si="105"/>
        <v>0</v>
      </c>
      <c r="AC523" t="s">
        <v>27</v>
      </c>
      <c r="AD523" s="5">
        <f t="shared" si="106"/>
        <v>5</v>
      </c>
      <c r="AE523" t="s">
        <v>37</v>
      </c>
      <c r="AF523" s="5">
        <f t="shared" si="107"/>
        <v>0</v>
      </c>
      <c r="AG523" s="1">
        <v>5</v>
      </c>
      <c r="AH523" s="6">
        <f>ABS(8-Table1[[#This Row],[Die 1. Frauen des FCSP landet in der Regionalliga Nord (12er Liga) auf Rang...?]])</f>
        <v>3</v>
      </c>
      <c r="AI523" s="6">
        <f>0-Table1[[#This Row],[Spalte16]]</f>
        <v>-3</v>
      </c>
      <c r="AJ523" s="1">
        <v>13</v>
      </c>
      <c r="AK523" s="6">
        <f>ABS(16-Table1[[#This Row],[Die U23 des FCSP landet in der Regionalliga Nord (18er Liga) auf Rang....?]])</f>
        <v>3</v>
      </c>
      <c r="AL523" s="6">
        <f>0-Table1[[#This Row],[Spalte17]]</f>
        <v>-3</v>
      </c>
      <c r="AM52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523"/>
    </row>
    <row r="524" spans="1:42" x14ac:dyDescent="0.25">
      <c r="A524">
        <v>522</v>
      </c>
      <c r="B524" t="s">
        <v>624</v>
      </c>
      <c r="C524" s="1">
        <v>13</v>
      </c>
      <c r="D524" s="6">
        <f>-18+Table1[[#This Row],[Auf welchem Platz landet der FC St. Pauli in der 1. Bundesliga 2025/26?]]</f>
        <v>-5</v>
      </c>
      <c r="E524" t="s">
        <v>14</v>
      </c>
      <c r="F524" s="5">
        <v>5</v>
      </c>
      <c r="G524" t="s">
        <v>14</v>
      </c>
      <c r="H524" t="s">
        <v>16</v>
      </c>
      <c r="I524" t="s">
        <v>25</v>
      </c>
      <c r="J524" t="s">
        <v>56</v>
      </c>
      <c r="K524">
        <f t="shared" si="96"/>
        <v>1</v>
      </c>
      <c r="L524">
        <f t="shared" si="97"/>
        <v>1</v>
      </c>
      <c r="M524">
        <f t="shared" si="98"/>
        <v>0</v>
      </c>
      <c r="N524">
        <f t="shared" si="99"/>
        <v>1</v>
      </c>
      <c r="O524" s="5">
        <f>SUM(Table1[[#This Row],[Spalte5]:[Spalte6]])*5</f>
        <v>15</v>
      </c>
      <c r="P524" t="s">
        <v>78</v>
      </c>
      <c r="Q524" t="s">
        <v>23</v>
      </c>
      <c r="R524" t="s">
        <v>34</v>
      </c>
      <c r="S524">
        <f t="shared" si="100"/>
        <v>0</v>
      </c>
      <c r="T524">
        <f t="shared" si="101"/>
        <v>1</v>
      </c>
      <c r="U524">
        <f t="shared" si="102"/>
        <v>0</v>
      </c>
      <c r="V524" s="5">
        <f>SUM(Table1[[#This Row],[Spalte94]:[Spalte92]])*5</f>
        <v>5</v>
      </c>
      <c r="W524" t="s">
        <v>58</v>
      </c>
      <c r="X524" s="5">
        <f t="shared" si="103"/>
        <v>0</v>
      </c>
      <c r="Y524" t="s">
        <v>18</v>
      </c>
      <c r="Z524" s="5">
        <f t="shared" si="104"/>
        <v>0</v>
      </c>
      <c r="AA524" t="s">
        <v>19</v>
      </c>
      <c r="AB524" s="5">
        <f t="shared" si="105"/>
        <v>0</v>
      </c>
      <c r="AC524" t="s">
        <v>20</v>
      </c>
      <c r="AD524" s="5">
        <f t="shared" si="106"/>
        <v>0</v>
      </c>
      <c r="AE524" t="s">
        <v>37</v>
      </c>
      <c r="AF524" s="5">
        <f t="shared" si="107"/>
        <v>0</v>
      </c>
      <c r="AG524" s="1">
        <v>2</v>
      </c>
      <c r="AH524" s="6">
        <f>ABS(8-Table1[[#This Row],[Die 1. Frauen des FCSP landet in der Regionalliga Nord (12er Liga) auf Rang...?]])</f>
        <v>6</v>
      </c>
      <c r="AI524" s="6">
        <f>0-Table1[[#This Row],[Spalte16]]</f>
        <v>-6</v>
      </c>
      <c r="AJ524" s="1">
        <v>15</v>
      </c>
      <c r="AK524" s="6">
        <f>ABS(16-Table1[[#This Row],[Die U23 des FCSP landet in der Regionalliga Nord (18er Liga) auf Rang....?]])</f>
        <v>1</v>
      </c>
      <c r="AL524" s="6">
        <f>0-Table1[[#This Row],[Spalte17]]</f>
        <v>-1</v>
      </c>
      <c r="AM52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13</v>
      </c>
      <c r="AP524"/>
    </row>
    <row r="525" spans="1:42" x14ac:dyDescent="0.25">
      <c r="A525">
        <v>523</v>
      </c>
      <c r="B525" s="1" t="s">
        <v>179</v>
      </c>
      <c r="C525" s="1">
        <v>12</v>
      </c>
      <c r="D525" s="6">
        <f>-18+Table1[[#This Row],[Auf welchem Platz landet der FC St. Pauli in der 1. Bundesliga 2025/26?]]</f>
        <v>-6</v>
      </c>
      <c r="E525" t="s">
        <v>14</v>
      </c>
      <c r="F525" s="5">
        <v>5</v>
      </c>
      <c r="G525" t="s">
        <v>56</v>
      </c>
      <c r="H525" t="s">
        <v>25</v>
      </c>
      <c r="I525" t="s">
        <v>14</v>
      </c>
      <c r="J525" t="s">
        <v>43</v>
      </c>
      <c r="K525">
        <f t="shared" si="96"/>
        <v>1</v>
      </c>
      <c r="L525">
        <f t="shared" si="97"/>
        <v>1</v>
      </c>
      <c r="M525">
        <f t="shared" si="98"/>
        <v>0</v>
      </c>
      <c r="N525">
        <f t="shared" si="99"/>
        <v>0</v>
      </c>
      <c r="O525" s="5">
        <f>SUM(Table1[[#This Row],[Spalte5]:[Spalte6]])*5</f>
        <v>10</v>
      </c>
      <c r="P525" t="s">
        <v>34</v>
      </c>
      <c r="Q525" t="s">
        <v>23</v>
      </c>
      <c r="R525" t="s">
        <v>78</v>
      </c>
      <c r="S525">
        <f t="shared" si="100"/>
        <v>0</v>
      </c>
      <c r="T525">
        <f t="shared" si="101"/>
        <v>1</v>
      </c>
      <c r="U525">
        <f t="shared" si="102"/>
        <v>0</v>
      </c>
      <c r="V525" s="5">
        <f>SUM(Table1[[#This Row],[Spalte94]:[Spalte92]])*5</f>
        <v>5</v>
      </c>
      <c r="W525" t="s">
        <v>23</v>
      </c>
      <c r="X525" s="5">
        <f t="shared" si="103"/>
        <v>0</v>
      </c>
      <c r="Y525" t="s">
        <v>18</v>
      </c>
      <c r="Z525" s="5">
        <f t="shared" si="104"/>
        <v>0</v>
      </c>
      <c r="AA525" t="s">
        <v>35</v>
      </c>
      <c r="AB525" s="5">
        <f t="shared" si="105"/>
        <v>0</v>
      </c>
      <c r="AC525" t="s">
        <v>20</v>
      </c>
      <c r="AD525" s="5">
        <f t="shared" si="106"/>
        <v>0</v>
      </c>
      <c r="AE525" t="s">
        <v>28</v>
      </c>
      <c r="AF525" s="5">
        <f t="shared" si="107"/>
        <v>0</v>
      </c>
      <c r="AG525" s="1">
        <v>9</v>
      </c>
      <c r="AH525" s="6">
        <f>ABS(8-Table1[[#This Row],[Die 1. Frauen des FCSP landet in der Regionalliga Nord (12er Liga) auf Rang...?]])</f>
        <v>1</v>
      </c>
      <c r="AI525" s="6">
        <f>0-Table1[[#This Row],[Spalte16]]</f>
        <v>-1</v>
      </c>
      <c r="AJ525" s="1">
        <v>15</v>
      </c>
      <c r="AK525" s="6">
        <f>ABS(16-Table1[[#This Row],[Die U23 des FCSP landet in der Regionalliga Nord (18er Liga) auf Rang....?]])</f>
        <v>1</v>
      </c>
      <c r="AL525" s="6">
        <f>0-Table1[[#This Row],[Spalte17]]</f>
        <v>-1</v>
      </c>
      <c r="AM52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25"/>
    </row>
    <row r="526" spans="1:42" x14ac:dyDescent="0.25">
      <c r="A526">
        <v>524</v>
      </c>
      <c r="B526" s="1" t="s">
        <v>813</v>
      </c>
      <c r="C526" s="1">
        <v>12</v>
      </c>
      <c r="D526" s="6">
        <f>-18+Table1[[#This Row],[Auf welchem Platz landet der FC St. Pauli in der 1. Bundesliga 2025/26?]]</f>
        <v>-6</v>
      </c>
      <c r="E526" t="s">
        <v>14</v>
      </c>
      <c r="F526" s="5">
        <v>5</v>
      </c>
      <c r="G526" t="s">
        <v>14</v>
      </c>
      <c r="H526" t="s">
        <v>25</v>
      </c>
      <c r="I526" t="s">
        <v>56</v>
      </c>
      <c r="J526" t="s">
        <v>43</v>
      </c>
      <c r="K526">
        <f t="shared" si="96"/>
        <v>1</v>
      </c>
      <c r="L526">
        <f t="shared" si="97"/>
        <v>1</v>
      </c>
      <c r="M526">
        <f t="shared" si="98"/>
        <v>0</v>
      </c>
      <c r="N526">
        <f t="shared" si="99"/>
        <v>0</v>
      </c>
      <c r="O526" s="5">
        <f>SUM(Table1[[#This Row],[Spalte5]:[Spalte6]])*5</f>
        <v>10</v>
      </c>
      <c r="P526" t="s">
        <v>34</v>
      </c>
      <c r="Q526" t="s">
        <v>78</v>
      </c>
      <c r="R526" t="s">
        <v>23</v>
      </c>
      <c r="S526">
        <f t="shared" si="100"/>
        <v>0</v>
      </c>
      <c r="T526">
        <f t="shared" si="101"/>
        <v>1</v>
      </c>
      <c r="U526">
        <f t="shared" si="102"/>
        <v>0</v>
      </c>
      <c r="V526" s="5">
        <f>SUM(Table1[[#This Row],[Spalte94]:[Spalte92]])*5</f>
        <v>5</v>
      </c>
      <c r="W526" t="s">
        <v>34</v>
      </c>
      <c r="X526" s="5">
        <f t="shared" si="103"/>
        <v>0</v>
      </c>
      <c r="Y526" t="s">
        <v>44</v>
      </c>
      <c r="Z526" s="5">
        <f t="shared" si="104"/>
        <v>5</v>
      </c>
      <c r="AA526" t="s">
        <v>65</v>
      </c>
      <c r="AB526" s="5">
        <f t="shared" si="105"/>
        <v>5</v>
      </c>
      <c r="AC526" t="s">
        <v>20</v>
      </c>
      <c r="AD526" s="5">
        <f t="shared" si="106"/>
        <v>0</v>
      </c>
      <c r="AE526" t="s">
        <v>37</v>
      </c>
      <c r="AF526" s="5">
        <f t="shared" si="107"/>
        <v>0</v>
      </c>
      <c r="AG526" s="1">
        <v>5</v>
      </c>
      <c r="AH526" s="6">
        <f>ABS(8-Table1[[#This Row],[Die 1. Frauen des FCSP landet in der Regionalliga Nord (12er Liga) auf Rang...?]])</f>
        <v>3</v>
      </c>
      <c r="AI526" s="6">
        <f>0-Table1[[#This Row],[Spalte16]]</f>
        <v>-3</v>
      </c>
      <c r="AJ526" s="1">
        <v>12</v>
      </c>
      <c r="AK526" s="6">
        <f>ABS(16-Table1[[#This Row],[Die U23 des FCSP landet in der Regionalliga Nord (18er Liga) auf Rang....?]])</f>
        <v>4</v>
      </c>
      <c r="AL526" s="6">
        <f>0-Table1[[#This Row],[Spalte17]]</f>
        <v>-4</v>
      </c>
      <c r="AM52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26"/>
    </row>
    <row r="527" spans="1:42" x14ac:dyDescent="0.25">
      <c r="A527">
        <v>525</v>
      </c>
      <c r="B527" t="s">
        <v>491</v>
      </c>
      <c r="C527" s="1">
        <v>13</v>
      </c>
      <c r="D527" s="6">
        <f>-18+Table1[[#This Row],[Auf welchem Platz landet der FC St. Pauli in der 1. Bundesliga 2025/26?]]</f>
        <v>-5</v>
      </c>
      <c r="E527" t="s">
        <v>14</v>
      </c>
      <c r="F527" s="5">
        <v>5</v>
      </c>
      <c r="G527" t="s">
        <v>14</v>
      </c>
      <c r="H527" t="s">
        <v>25</v>
      </c>
      <c r="I527" t="s">
        <v>56</v>
      </c>
      <c r="J527" t="s">
        <v>17</v>
      </c>
      <c r="K527">
        <f t="shared" si="96"/>
        <v>1</v>
      </c>
      <c r="L527">
        <f t="shared" si="97"/>
        <v>1</v>
      </c>
      <c r="M527">
        <f t="shared" si="98"/>
        <v>1</v>
      </c>
      <c r="N527">
        <f t="shared" si="99"/>
        <v>0</v>
      </c>
      <c r="O527" s="5">
        <f>SUM(Table1[[#This Row],[Spalte5]:[Spalte6]])*5</f>
        <v>15</v>
      </c>
      <c r="P527" t="s">
        <v>78</v>
      </c>
      <c r="Q527" t="s">
        <v>34</v>
      </c>
      <c r="R527" t="s">
        <v>41</v>
      </c>
      <c r="S527">
        <f t="shared" si="100"/>
        <v>0</v>
      </c>
      <c r="T527">
        <f t="shared" si="101"/>
        <v>1</v>
      </c>
      <c r="U527">
        <f t="shared" si="102"/>
        <v>0</v>
      </c>
      <c r="V527" s="5">
        <f>SUM(Table1[[#This Row],[Spalte94]:[Spalte92]])*5</f>
        <v>5</v>
      </c>
      <c r="W527" t="s">
        <v>58</v>
      </c>
      <c r="X527" s="5">
        <f t="shared" si="103"/>
        <v>0</v>
      </c>
      <c r="Y527" t="s">
        <v>18</v>
      </c>
      <c r="Z527" s="5">
        <f t="shared" si="104"/>
        <v>0</v>
      </c>
      <c r="AA527" t="s">
        <v>19</v>
      </c>
      <c r="AB527" s="5">
        <f t="shared" si="105"/>
        <v>0</v>
      </c>
      <c r="AC527" t="s">
        <v>20</v>
      </c>
      <c r="AD527" s="5">
        <f t="shared" si="106"/>
        <v>0</v>
      </c>
      <c r="AE527" t="s">
        <v>32</v>
      </c>
      <c r="AF527" s="5">
        <f t="shared" si="107"/>
        <v>0</v>
      </c>
      <c r="AG527" s="1">
        <v>2</v>
      </c>
      <c r="AH527" s="6">
        <f>ABS(8-Table1[[#This Row],[Die 1. Frauen des FCSP landet in der Regionalliga Nord (12er Liga) auf Rang...?]])</f>
        <v>6</v>
      </c>
      <c r="AI527" s="6">
        <f>0-Table1[[#This Row],[Spalte16]]</f>
        <v>-6</v>
      </c>
      <c r="AJ527" s="1">
        <v>14</v>
      </c>
      <c r="AK527" s="6">
        <f>ABS(16-Table1[[#This Row],[Die U23 des FCSP landet in der Regionalliga Nord (18er Liga) auf Rang....?]])</f>
        <v>2</v>
      </c>
      <c r="AL527" s="6">
        <f>0-Table1[[#This Row],[Spalte17]]</f>
        <v>-2</v>
      </c>
      <c r="AM52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27"/>
    </row>
    <row r="528" spans="1:42" x14ac:dyDescent="0.25">
      <c r="A528">
        <v>526</v>
      </c>
      <c r="B528" t="s">
        <v>467</v>
      </c>
      <c r="C528" s="1">
        <v>12</v>
      </c>
      <c r="D528" s="6">
        <f>-18+Table1[[#This Row],[Auf welchem Platz landet der FC St. Pauli in der 1. Bundesliga 2025/26?]]</f>
        <v>-6</v>
      </c>
      <c r="E528" t="s">
        <v>14</v>
      </c>
      <c r="F528" s="5">
        <v>5</v>
      </c>
      <c r="G528" t="s">
        <v>14</v>
      </c>
      <c r="H528" t="s">
        <v>54</v>
      </c>
      <c r="I528" t="s">
        <v>56</v>
      </c>
      <c r="J528" t="s">
        <v>25</v>
      </c>
      <c r="K528">
        <f t="shared" si="96"/>
        <v>1</v>
      </c>
      <c r="L528">
        <f t="shared" si="97"/>
        <v>1</v>
      </c>
      <c r="M528">
        <f t="shared" si="98"/>
        <v>0</v>
      </c>
      <c r="N528">
        <f t="shared" si="99"/>
        <v>0</v>
      </c>
      <c r="O528" s="5">
        <f>SUM(Table1[[#This Row],[Spalte5]:[Spalte6]])*5</f>
        <v>10</v>
      </c>
      <c r="P528" t="s">
        <v>23</v>
      </c>
      <c r="Q528" t="s">
        <v>78</v>
      </c>
      <c r="R528" t="s">
        <v>34</v>
      </c>
      <c r="S528">
        <f t="shared" si="100"/>
        <v>0</v>
      </c>
      <c r="T528">
        <f t="shared" si="101"/>
        <v>1</v>
      </c>
      <c r="U528">
        <f t="shared" si="102"/>
        <v>0</v>
      </c>
      <c r="V528" s="5">
        <f>SUM(Table1[[#This Row],[Spalte94]:[Spalte92]])*5</f>
        <v>5</v>
      </c>
      <c r="W528" t="s">
        <v>23</v>
      </c>
      <c r="X528" s="5">
        <f t="shared" si="103"/>
        <v>0</v>
      </c>
      <c r="Y528" t="s">
        <v>30</v>
      </c>
      <c r="Z528" s="5">
        <f t="shared" si="104"/>
        <v>0</v>
      </c>
      <c r="AA528" t="s">
        <v>19</v>
      </c>
      <c r="AB528" s="5">
        <f t="shared" si="105"/>
        <v>0</v>
      </c>
      <c r="AC528" t="s">
        <v>27</v>
      </c>
      <c r="AD528" s="5">
        <f t="shared" si="106"/>
        <v>5</v>
      </c>
      <c r="AE528" t="s">
        <v>28</v>
      </c>
      <c r="AF528" s="5">
        <f t="shared" si="107"/>
        <v>0</v>
      </c>
      <c r="AG528" s="1">
        <v>4</v>
      </c>
      <c r="AH528" s="6">
        <f>ABS(8-Table1[[#This Row],[Die 1. Frauen des FCSP landet in der Regionalliga Nord (12er Liga) auf Rang...?]])</f>
        <v>4</v>
      </c>
      <c r="AI528" s="6">
        <f>0-Table1[[#This Row],[Spalte16]]</f>
        <v>-4</v>
      </c>
      <c r="AJ528" s="1">
        <v>13</v>
      </c>
      <c r="AK528" s="6">
        <f>ABS(16-Table1[[#This Row],[Die U23 des FCSP landet in der Regionalliga Nord (18er Liga) auf Rang....?]])</f>
        <v>3</v>
      </c>
      <c r="AL528" s="6">
        <f>0-Table1[[#This Row],[Spalte17]]</f>
        <v>-3</v>
      </c>
      <c r="AM52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28"/>
    </row>
    <row r="529" spans="1:42" x14ac:dyDescent="0.25">
      <c r="A529">
        <v>527</v>
      </c>
      <c r="B529" t="s">
        <v>295</v>
      </c>
      <c r="C529" s="1">
        <v>14</v>
      </c>
      <c r="D529" s="6">
        <f>-18+Table1[[#This Row],[Auf welchem Platz landet der FC St. Pauli in der 1. Bundesliga 2025/26?]]</f>
        <v>-4</v>
      </c>
      <c r="E529" t="s">
        <v>14</v>
      </c>
      <c r="F529" s="5">
        <v>5</v>
      </c>
      <c r="G529" t="s">
        <v>14</v>
      </c>
      <c r="H529" t="s">
        <v>56</v>
      </c>
      <c r="I529" t="s">
        <v>25</v>
      </c>
      <c r="J529" t="s">
        <v>54</v>
      </c>
      <c r="K529">
        <f t="shared" si="96"/>
        <v>1</v>
      </c>
      <c r="L529">
        <f t="shared" si="97"/>
        <v>1</v>
      </c>
      <c r="M529">
        <f t="shared" si="98"/>
        <v>0</v>
      </c>
      <c r="N529">
        <f t="shared" si="99"/>
        <v>0</v>
      </c>
      <c r="O529" s="5">
        <f>SUM(Table1[[#This Row],[Spalte5]:[Spalte6]])*5</f>
        <v>10</v>
      </c>
      <c r="P529" t="s">
        <v>78</v>
      </c>
      <c r="Q529" t="s">
        <v>41</v>
      </c>
      <c r="R529" t="s">
        <v>34</v>
      </c>
      <c r="S529">
        <f t="shared" si="100"/>
        <v>0</v>
      </c>
      <c r="T529">
        <f t="shared" si="101"/>
        <v>1</v>
      </c>
      <c r="U529">
        <f t="shared" si="102"/>
        <v>0</v>
      </c>
      <c r="V529" s="5">
        <f>SUM(Table1[[#This Row],[Spalte94]:[Spalte92]])*5</f>
        <v>5</v>
      </c>
      <c r="W529" t="s">
        <v>17</v>
      </c>
      <c r="X529" s="5">
        <f t="shared" si="103"/>
        <v>0</v>
      </c>
      <c r="Y529" t="s">
        <v>18</v>
      </c>
      <c r="Z529" s="5">
        <f t="shared" si="104"/>
        <v>0</v>
      </c>
      <c r="AA529" t="s">
        <v>35</v>
      </c>
      <c r="AB529" s="5">
        <f t="shared" si="105"/>
        <v>0</v>
      </c>
      <c r="AC529" t="s">
        <v>27</v>
      </c>
      <c r="AD529" s="5">
        <f t="shared" si="106"/>
        <v>5</v>
      </c>
      <c r="AE529" t="s">
        <v>28</v>
      </c>
      <c r="AF529" s="5">
        <f t="shared" si="107"/>
        <v>0</v>
      </c>
      <c r="AG529" s="1">
        <v>6</v>
      </c>
      <c r="AH529" s="6">
        <f>ABS(8-Table1[[#This Row],[Die 1. Frauen des FCSP landet in der Regionalliga Nord (12er Liga) auf Rang...?]])</f>
        <v>2</v>
      </c>
      <c r="AI529" s="6">
        <f>0-Table1[[#This Row],[Spalte16]]</f>
        <v>-2</v>
      </c>
      <c r="AJ529" s="1">
        <v>9</v>
      </c>
      <c r="AK529" s="6">
        <f>ABS(16-Table1[[#This Row],[Die U23 des FCSP landet in der Regionalliga Nord (18er Liga) auf Rang....?]])</f>
        <v>7</v>
      </c>
      <c r="AL529" s="6">
        <f>0-Table1[[#This Row],[Spalte17]]</f>
        <v>-7</v>
      </c>
      <c r="AM52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29"/>
    </row>
    <row r="530" spans="1:42" x14ac:dyDescent="0.25">
      <c r="A530">
        <v>528</v>
      </c>
      <c r="B530" t="s">
        <v>170</v>
      </c>
      <c r="C530" s="1">
        <v>13</v>
      </c>
      <c r="D530" s="6">
        <f>-18+Table1[[#This Row],[Auf welchem Platz landet der FC St. Pauli in der 1. Bundesliga 2025/26?]]</f>
        <v>-5</v>
      </c>
      <c r="E530" t="s">
        <v>14</v>
      </c>
      <c r="F530" s="5">
        <v>5</v>
      </c>
      <c r="G530" t="s">
        <v>14</v>
      </c>
      <c r="H530" t="s">
        <v>54</v>
      </c>
      <c r="I530" t="s">
        <v>25</v>
      </c>
      <c r="J530" t="s">
        <v>56</v>
      </c>
      <c r="K530">
        <f t="shared" si="96"/>
        <v>1</v>
      </c>
      <c r="L530">
        <f t="shared" si="97"/>
        <v>1</v>
      </c>
      <c r="M530">
        <f t="shared" si="98"/>
        <v>0</v>
      </c>
      <c r="N530">
        <f t="shared" si="99"/>
        <v>0</v>
      </c>
      <c r="O530" s="5">
        <f>SUM(Table1[[#This Row],[Spalte5]:[Spalte6]])*5</f>
        <v>10</v>
      </c>
      <c r="P530" t="s">
        <v>34</v>
      </c>
      <c r="Q530" t="s">
        <v>78</v>
      </c>
      <c r="R530" t="s">
        <v>15</v>
      </c>
      <c r="S530">
        <f t="shared" si="100"/>
        <v>0</v>
      </c>
      <c r="T530">
        <f t="shared" si="101"/>
        <v>1</v>
      </c>
      <c r="U530">
        <f t="shared" si="102"/>
        <v>0</v>
      </c>
      <c r="V530" s="5">
        <f>SUM(Table1[[#This Row],[Spalte94]:[Spalte92]])*5</f>
        <v>5</v>
      </c>
      <c r="W530" t="s">
        <v>23</v>
      </c>
      <c r="X530" s="5">
        <f t="shared" si="103"/>
        <v>0</v>
      </c>
      <c r="Y530" t="s">
        <v>30</v>
      </c>
      <c r="Z530" s="5">
        <f t="shared" si="104"/>
        <v>0</v>
      </c>
      <c r="AA530" t="s">
        <v>19</v>
      </c>
      <c r="AB530" s="5">
        <f t="shared" si="105"/>
        <v>0</v>
      </c>
      <c r="AC530" t="s">
        <v>20</v>
      </c>
      <c r="AD530" s="5">
        <f t="shared" si="106"/>
        <v>0</v>
      </c>
      <c r="AE530" t="s">
        <v>32</v>
      </c>
      <c r="AF530" s="5">
        <f t="shared" si="107"/>
        <v>0</v>
      </c>
      <c r="AG530" s="1">
        <v>9</v>
      </c>
      <c r="AH530" s="6">
        <f>ABS(8-Table1[[#This Row],[Die 1. Frauen des FCSP landet in der Regionalliga Nord (12er Liga) auf Rang...?]])</f>
        <v>1</v>
      </c>
      <c r="AI530" s="6">
        <f>0-Table1[[#This Row],[Spalte16]]</f>
        <v>-1</v>
      </c>
      <c r="AJ530" s="1">
        <v>14</v>
      </c>
      <c r="AK530" s="6">
        <f>ABS(16-Table1[[#This Row],[Die U23 des FCSP landet in der Regionalliga Nord (18er Liga) auf Rang....?]])</f>
        <v>2</v>
      </c>
      <c r="AL530" s="6">
        <f>0-Table1[[#This Row],[Spalte17]]</f>
        <v>-2</v>
      </c>
      <c r="AM53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30"/>
    </row>
    <row r="531" spans="1:42" x14ac:dyDescent="0.25">
      <c r="A531">
        <v>529</v>
      </c>
      <c r="B531" t="s">
        <v>147</v>
      </c>
      <c r="C531" s="1">
        <v>13</v>
      </c>
      <c r="D531" s="6">
        <f>-18+Table1[[#This Row],[Auf welchem Platz landet der FC St. Pauli in der 1. Bundesliga 2025/26?]]</f>
        <v>-5</v>
      </c>
      <c r="E531" t="s">
        <v>14</v>
      </c>
      <c r="F531" s="5">
        <v>5</v>
      </c>
      <c r="G531" t="s">
        <v>56</v>
      </c>
      <c r="H531" t="s">
        <v>25</v>
      </c>
      <c r="I531" t="s">
        <v>14</v>
      </c>
      <c r="J531" t="s">
        <v>54</v>
      </c>
      <c r="K531">
        <f t="shared" si="96"/>
        <v>1</v>
      </c>
      <c r="L531">
        <f t="shared" si="97"/>
        <v>1</v>
      </c>
      <c r="M531">
        <f t="shared" si="98"/>
        <v>0</v>
      </c>
      <c r="N531">
        <f t="shared" si="99"/>
        <v>0</v>
      </c>
      <c r="O531" s="5">
        <f>SUM(Table1[[#This Row],[Spalte5]:[Spalte6]])*5</f>
        <v>10</v>
      </c>
      <c r="P531" t="s">
        <v>34</v>
      </c>
      <c r="Q531" t="s">
        <v>78</v>
      </c>
      <c r="R531" t="s">
        <v>23</v>
      </c>
      <c r="S531">
        <f t="shared" si="100"/>
        <v>0</v>
      </c>
      <c r="T531">
        <f t="shared" si="101"/>
        <v>1</v>
      </c>
      <c r="U531">
        <f t="shared" si="102"/>
        <v>0</v>
      </c>
      <c r="V531" s="5">
        <f>SUM(Table1[[#This Row],[Spalte94]:[Spalte92]])*5</f>
        <v>5</v>
      </c>
      <c r="W531" t="s">
        <v>34</v>
      </c>
      <c r="X531" s="5">
        <f t="shared" si="103"/>
        <v>0</v>
      </c>
      <c r="Y531" t="s">
        <v>46</v>
      </c>
      <c r="Z531" s="5">
        <f t="shared" si="104"/>
        <v>0</v>
      </c>
      <c r="AA531" t="s">
        <v>19</v>
      </c>
      <c r="AB531" s="5">
        <f t="shared" si="105"/>
        <v>0</v>
      </c>
      <c r="AC531" t="s">
        <v>20</v>
      </c>
      <c r="AD531" s="5">
        <f t="shared" si="106"/>
        <v>0</v>
      </c>
      <c r="AE531" t="s">
        <v>28</v>
      </c>
      <c r="AF531" s="5">
        <f t="shared" si="107"/>
        <v>0</v>
      </c>
      <c r="AG531" s="1">
        <v>7</v>
      </c>
      <c r="AH531" s="6">
        <f>ABS(8-Table1[[#This Row],[Die 1. Frauen des FCSP landet in der Regionalliga Nord (12er Liga) auf Rang...?]])</f>
        <v>1</v>
      </c>
      <c r="AI531" s="6">
        <f>0-Table1[[#This Row],[Spalte16]]</f>
        <v>-1</v>
      </c>
      <c r="AJ531" s="1">
        <v>14</v>
      </c>
      <c r="AK531" s="6">
        <f>ABS(16-Table1[[#This Row],[Die U23 des FCSP landet in der Regionalliga Nord (18er Liga) auf Rang....?]])</f>
        <v>2</v>
      </c>
      <c r="AL531" s="6">
        <f>0-Table1[[#This Row],[Spalte17]]</f>
        <v>-2</v>
      </c>
      <c r="AM53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31"/>
    </row>
    <row r="532" spans="1:42" x14ac:dyDescent="0.25">
      <c r="A532">
        <v>530</v>
      </c>
      <c r="B532" t="s">
        <v>285</v>
      </c>
      <c r="C532" s="1">
        <v>13</v>
      </c>
      <c r="D532" s="6">
        <f>-18+Table1[[#This Row],[Auf welchem Platz landet der FC St. Pauli in der 1. Bundesliga 2025/26?]]</f>
        <v>-5</v>
      </c>
      <c r="E532" t="s">
        <v>14</v>
      </c>
      <c r="F532" s="5">
        <v>5</v>
      </c>
      <c r="G532" t="s">
        <v>14</v>
      </c>
      <c r="H532" t="s">
        <v>25</v>
      </c>
      <c r="I532" t="s">
        <v>56</v>
      </c>
      <c r="J532" t="s">
        <v>17</v>
      </c>
      <c r="K532">
        <f t="shared" si="96"/>
        <v>1</v>
      </c>
      <c r="L532">
        <f t="shared" si="97"/>
        <v>1</v>
      </c>
      <c r="M532">
        <f t="shared" si="98"/>
        <v>1</v>
      </c>
      <c r="N532">
        <f t="shared" si="99"/>
        <v>0</v>
      </c>
      <c r="O532" s="5">
        <f>SUM(Table1[[#This Row],[Spalte5]:[Spalte6]])*5</f>
        <v>15</v>
      </c>
      <c r="P532" t="s">
        <v>34</v>
      </c>
      <c r="Q532" t="s">
        <v>78</v>
      </c>
      <c r="R532" t="s">
        <v>15</v>
      </c>
      <c r="S532">
        <f t="shared" si="100"/>
        <v>0</v>
      </c>
      <c r="T532">
        <f t="shared" si="101"/>
        <v>1</v>
      </c>
      <c r="U532">
        <f t="shared" si="102"/>
        <v>0</v>
      </c>
      <c r="V532" s="5">
        <f>SUM(Table1[[#This Row],[Spalte94]:[Spalte92]])*5</f>
        <v>5</v>
      </c>
      <c r="W532" t="s">
        <v>23</v>
      </c>
      <c r="X532" s="5">
        <f t="shared" si="103"/>
        <v>0</v>
      </c>
      <c r="Y532" t="s">
        <v>18</v>
      </c>
      <c r="Z532" s="5">
        <f t="shared" si="104"/>
        <v>0</v>
      </c>
      <c r="AA532" t="s">
        <v>19</v>
      </c>
      <c r="AB532" s="5">
        <f t="shared" si="105"/>
        <v>0</v>
      </c>
      <c r="AC532" t="s">
        <v>20</v>
      </c>
      <c r="AD532" s="5">
        <f t="shared" si="106"/>
        <v>0</v>
      </c>
      <c r="AE532" t="s">
        <v>32</v>
      </c>
      <c r="AF532" s="5">
        <f t="shared" si="107"/>
        <v>0</v>
      </c>
      <c r="AG532" s="1">
        <v>6</v>
      </c>
      <c r="AH532" s="6">
        <f>ABS(8-Table1[[#This Row],[Die 1. Frauen des FCSP landet in der Regionalliga Nord (12er Liga) auf Rang...?]])</f>
        <v>2</v>
      </c>
      <c r="AI532" s="6">
        <f>0-Table1[[#This Row],[Spalte16]]</f>
        <v>-2</v>
      </c>
      <c r="AJ532" s="1">
        <v>10</v>
      </c>
      <c r="AK532" s="6">
        <f>ABS(16-Table1[[#This Row],[Die U23 des FCSP landet in der Regionalliga Nord (18er Liga) auf Rang....?]])</f>
        <v>6</v>
      </c>
      <c r="AL532" s="6">
        <f>0-Table1[[#This Row],[Spalte17]]</f>
        <v>-6</v>
      </c>
      <c r="AM53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32"/>
    </row>
    <row r="533" spans="1:42" x14ac:dyDescent="0.25">
      <c r="A533">
        <v>531</v>
      </c>
      <c r="B533" t="s">
        <v>233</v>
      </c>
      <c r="C533" s="1">
        <v>14</v>
      </c>
      <c r="D533" s="6">
        <f>-18+Table1[[#This Row],[Auf welchem Platz landet der FC St. Pauli in der 1. Bundesliga 2025/26?]]</f>
        <v>-4</v>
      </c>
      <c r="E533" t="s">
        <v>14</v>
      </c>
      <c r="F533" s="5">
        <v>5</v>
      </c>
      <c r="G533" t="s">
        <v>14</v>
      </c>
      <c r="H533" t="s">
        <v>56</v>
      </c>
      <c r="I533" t="s">
        <v>43</v>
      </c>
      <c r="J533" t="s">
        <v>16</v>
      </c>
      <c r="K533">
        <f t="shared" si="96"/>
        <v>1</v>
      </c>
      <c r="L533">
        <f t="shared" si="97"/>
        <v>0</v>
      </c>
      <c r="M533">
        <f t="shared" si="98"/>
        <v>0</v>
      </c>
      <c r="N533">
        <f t="shared" si="99"/>
        <v>1</v>
      </c>
      <c r="O533" s="5">
        <f>SUM(Table1[[#This Row],[Spalte5]:[Spalte6]])*5</f>
        <v>10</v>
      </c>
      <c r="P533" t="s">
        <v>24</v>
      </c>
      <c r="Q533" t="s">
        <v>34</v>
      </c>
      <c r="R533" t="s">
        <v>23</v>
      </c>
      <c r="S533">
        <f t="shared" si="100"/>
        <v>0</v>
      </c>
      <c r="T533">
        <f t="shared" si="101"/>
        <v>0</v>
      </c>
      <c r="U533">
        <f t="shared" si="102"/>
        <v>0</v>
      </c>
      <c r="V533" s="5">
        <f>SUM(Table1[[#This Row],[Spalte94]:[Spalte92]])*5</f>
        <v>0</v>
      </c>
      <c r="W533" t="s">
        <v>24</v>
      </c>
      <c r="X533" s="5">
        <f t="shared" si="103"/>
        <v>0</v>
      </c>
      <c r="Y533" t="s">
        <v>18</v>
      </c>
      <c r="Z533" s="5">
        <f t="shared" si="104"/>
        <v>0</v>
      </c>
      <c r="AA533" t="s">
        <v>19</v>
      </c>
      <c r="AB533" s="5">
        <f t="shared" si="105"/>
        <v>0</v>
      </c>
      <c r="AC533" t="s">
        <v>27</v>
      </c>
      <c r="AD533" s="5">
        <f t="shared" si="106"/>
        <v>5</v>
      </c>
      <c r="AE533" t="s">
        <v>28</v>
      </c>
      <c r="AF533" s="5">
        <f t="shared" si="107"/>
        <v>0</v>
      </c>
      <c r="AG533" s="1">
        <v>6</v>
      </c>
      <c r="AH533" s="6">
        <f>ABS(8-Table1[[#This Row],[Die 1. Frauen des FCSP landet in der Regionalliga Nord (12er Liga) auf Rang...?]])</f>
        <v>2</v>
      </c>
      <c r="AI533" s="6">
        <f>0-Table1[[#This Row],[Spalte16]]</f>
        <v>-2</v>
      </c>
      <c r="AJ533" s="1">
        <v>14</v>
      </c>
      <c r="AK533" s="6">
        <f>ABS(16-Table1[[#This Row],[Die U23 des FCSP landet in der Regionalliga Nord (18er Liga) auf Rang....?]])</f>
        <v>2</v>
      </c>
      <c r="AL533" s="6">
        <f>0-Table1[[#This Row],[Spalte17]]</f>
        <v>-2</v>
      </c>
      <c r="AM53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33"/>
    </row>
    <row r="534" spans="1:42" x14ac:dyDescent="0.25">
      <c r="A534">
        <v>532</v>
      </c>
      <c r="B534" t="s">
        <v>304</v>
      </c>
      <c r="C534" s="1">
        <v>10</v>
      </c>
      <c r="D534" s="6">
        <f>-18+Table1[[#This Row],[Auf welchem Platz landet der FC St. Pauli in der 1. Bundesliga 2025/26?]]</f>
        <v>-8</v>
      </c>
      <c r="E534" t="s">
        <v>14</v>
      </c>
      <c r="F534" s="5">
        <v>5</v>
      </c>
      <c r="G534" t="s">
        <v>14</v>
      </c>
      <c r="H534" t="s">
        <v>56</v>
      </c>
      <c r="I534" t="s">
        <v>54</v>
      </c>
      <c r="J534" t="s">
        <v>25</v>
      </c>
      <c r="K534">
        <f t="shared" si="96"/>
        <v>1</v>
      </c>
      <c r="L534">
        <f t="shared" si="97"/>
        <v>1</v>
      </c>
      <c r="M534">
        <f t="shared" si="98"/>
        <v>0</v>
      </c>
      <c r="N534">
        <f t="shared" si="99"/>
        <v>0</v>
      </c>
      <c r="O534" s="5">
        <f>SUM(Table1[[#This Row],[Spalte5]:[Spalte6]])*5</f>
        <v>10</v>
      </c>
      <c r="P534" t="s">
        <v>15</v>
      </c>
      <c r="Q534" t="s">
        <v>34</v>
      </c>
      <c r="R534" t="s">
        <v>78</v>
      </c>
      <c r="S534">
        <f t="shared" si="100"/>
        <v>0</v>
      </c>
      <c r="T534">
        <f t="shared" si="101"/>
        <v>1</v>
      </c>
      <c r="U534">
        <f t="shared" si="102"/>
        <v>0</v>
      </c>
      <c r="V534" s="5">
        <f>SUM(Table1[[#This Row],[Spalte94]:[Spalte92]])*5</f>
        <v>5</v>
      </c>
      <c r="W534" t="s">
        <v>58</v>
      </c>
      <c r="X534" s="5">
        <f t="shared" si="103"/>
        <v>0</v>
      </c>
      <c r="Y534" t="s">
        <v>18</v>
      </c>
      <c r="Z534" s="5">
        <f t="shared" si="104"/>
        <v>0</v>
      </c>
      <c r="AA534" t="s">
        <v>35</v>
      </c>
      <c r="AB534" s="5">
        <f t="shared" si="105"/>
        <v>0</v>
      </c>
      <c r="AC534" t="s">
        <v>27</v>
      </c>
      <c r="AD534" s="5">
        <f t="shared" si="106"/>
        <v>5</v>
      </c>
      <c r="AE534" t="s">
        <v>28</v>
      </c>
      <c r="AF534" s="5">
        <f t="shared" si="107"/>
        <v>0</v>
      </c>
      <c r="AG534" s="1">
        <v>8</v>
      </c>
      <c r="AH534" s="6">
        <f>ABS(8-Table1[[#This Row],[Die 1. Frauen des FCSP landet in der Regionalliga Nord (12er Liga) auf Rang...?]])</f>
        <v>0</v>
      </c>
      <c r="AI534" s="6">
        <v>5</v>
      </c>
      <c r="AJ534" s="1">
        <v>6</v>
      </c>
      <c r="AK534" s="6">
        <f>ABS(16-Table1[[#This Row],[Die U23 des FCSP landet in der Regionalliga Nord (18er Liga) auf Rang....?]])</f>
        <v>10</v>
      </c>
      <c r="AL534" s="6">
        <f>0-Table1[[#This Row],[Spalte17]]</f>
        <v>-10</v>
      </c>
      <c r="AM53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34"/>
    </row>
    <row r="535" spans="1:42" x14ac:dyDescent="0.25">
      <c r="A535">
        <v>533</v>
      </c>
      <c r="B535" t="s">
        <v>592</v>
      </c>
      <c r="C535" s="1">
        <v>13</v>
      </c>
      <c r="D535" s="6">
        <f>-18+Table1[[#This Row],[Auf welchem Platz landet der FC St. Pauli in der 1. Bundesliga 2025/26?]]</f>
        <v>-5</v>
      </c>
      <c r="E535" t="s">
        <v>14</v>
      </c>
      <c r="F535" s="5">
        <v>5</v>
      </c>
      <c r="G535" t="s">
        <v>14</v>
      </c>
      <c r="H535" t="s">
        <v>16</v>
      </c>
      <c r="I535" t="s">
        <v>200</v>
      </c>
      <c r="J535" t="s">
        <v>56</v>
      </c>
      <c r="K535">
        <f t="shared" si="96"/>
        <v>1</v>
      </c>
      <c r="L535">
        <f t="shared" si="97"/>
        <v>0</v>
      </c>
      <c r="M535">
        <f t="shared" si="98"/>
        <v>0</v>
      </c>
      <c r="N535">
        <f t="shared" si="99"/>
        <v>1</v>
      </c>
      <c r="O535" s="5">
        <f>SUM(Table1[[#This Row],[Spalte5]:[Spalte6]])*5</f>
        <v>10</v>
      </c>
      <c r="P535" t="s">
        <v>78</v>
      </c>
      <c r="Q535" t="s">
        <v>23</v>
      </c>
      <c r="R535" t="s">
        <v>34</v>
      </c>
      <c r="S535">
        <f t="shared" si="100"/>
        <v>0</v>
      </c>
      <c r="T535">
        <f t="shared" si="101"/>
        <v>1</v>
      </c>
      <c r="U535">
        <f t="shared" si="102"/>
        <v>0</v>
      </c>
      <c r="V535" s="5">
        <f>SUM(Table1[[#This Row],[Spalte94]:[Spalte92]])*5</f>
        <v>5</v>
      </c>
      <c r="W535" t="s">
        <v>23</v>
      </c>
      <c r="X535" s="5">
        <f t="shared" si="103"/>
        <v>0</v>
      </c>
      <c r="Y535" t="s">
        <v>52</v>
      </c>
      <c r="Z535" s="5">
        <f t="shared" si="104"/>
        <v>0</v>
      </c>
      <c r="AA535" t="s">
        <v>35</v>
      </c>
      <c r="AB535" s="5">
        <f t="shared" si="105"/>
        <v>0</v>
      </c>
      <c r="AC535" t="s">
        <v>20</v>
      </c>
      <c r="AD535" s="5">
        <f t="shared" si="106"/>
        <v>0</v>
      </c>
      <c r="AE535" t="s">
        <v>37</v>
      </c>
      <c r="AF535" s="5">
        <f t="shared" si="107"/>
        <v>0</v>
      </c>
      <c r="AG535" s="1">
        <v>6</v>
      </c>
      <c r="AH535" s="6">
        <f>ABS(8-Table1[[#This Row],[Die 1. Frauen des FCSP landet in der Regionalliga Nord (12er Liga) auf Rang...?]])</f>
        <v>2</v>
      </c>
      <c r="AI535" s="6">
        <f>0-Table1[[#This Row],[Spalte16]]</f>
        <v>-2</v>
      </c>
      <c r="AJ535" s="1">
        <v>15</v>
      </c>
      <c r="AK535" s="6">
        <f>ABS(16-Table1[[#This Row],[Die U23 des FCSP landet in der Regionalliga Nord (18er Liga) auf Rang....?]])</f>
        <v>1</v>
      </c>
      <c r="AL535" s="6">
        <f>0-Table1[[#This Row],[Spalte17]]</f>
        <v>-1</v>
      </c>
      <c r="AM53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35"/>
    </row>
    <row r="536" spans="1:42" x14ac:dyDescent="0.25">
      <c r="A536">
        <v>534</v>
      </c>
      <c r="B536" t="s">
        <v>707</v>
      </c>
      <c r="C536" s="1">
        <v>12</v>
      </c>
      <c r="D536" s="6">
        <f>-18+Table1[[#This Row],[Auf welchem Platz landet der FC St. Pauli in der 1. Bundesliga 2025/26?]]</f>
        <v>-6</v>
      </c>
      <c r="E536" t="s">
        <v>56</v>
      </c>
      <c r="F536" s="5"/>
      <c r="G536" t="s">
        <v>14</v>
      </c>
      <c r="H536" t="s">
        <v>56</v>
      </c>
      <c r="I536" t="s">
        <v>16</v>
      </c>
      <c r="J536" t="s">
        <v>43</v>
      </c>
      <c r="K536">
        <f t="shared" si="96"/>
        <v>1</v>
      </c>
      <c r="L536">
        <f t="shared" si="97"/>
        <v>0</v>
      </c>
      <c r="M536">
        <f t="shared" si="98"/>
        <v>0</v>
      </c>
      <c r="N536">
        <f t="shared" si="99"/>
        <v>1</v>
      </c>
      <c r="O536" s="5">
        <f>SUM(Table1[[#This Row],[Spalte5]:[Spalte6]])*5</f>
        <v>10</v>
      </c>
      <c r="P536" t="s">
        <v>24</v>
      </c>
      <c r="Q536" t="s">
        <v>78</v>
      </c>
      <c r="R536" t="s">
        <v>41</v>
      </c>
      <c r="S536">
        <f t="shared" si="100"/>
        <v>0</v>
      </c>
      <c r="T536">
        <f t="shared" si="101"/>
        <v>1</v>
      </c>
      <c r="U536">
        <f t="shared" si="102"/>
        <v>0</v>
      </c>
      <c r="V536" s="5">
        <f>SUM(Table1[[#This Row],[Spalte94]:[Spalte92]])*5</f>
        <v>5</v>
      </c>
      <c r="W536" t="s">
        <v>50</v>
      </c>
      <c r="X536" s="5">
        <f t="shared" si="103"/>
        <v>0</v>
      </c>
      <c r="Y536" t="s">
        <v>44</v>
      </c>
      <c r="Z536" s="5">
        <f t="shared" si="104"/>
        <v>5</v>
      </c>
      <c r="AA536" t="s">
        <v>19</v>
      </c>
      <c r="AB536" s="5">
        <f t="shared" si="105"/>
        <v>0</v>
      </c>
      <c r="AC536" t="s">
        <v>27</v>
      </c>
      <c r="AD536" s="5">
        <f t="shared" si="106"/>
        <v>5</v>
      </c>
      <c r="AE536" t="s">
        <v>28</v>
      </c>
      <c r="AF536" s="5">
        <f t="shared" si="107"/>
        <v>0</v>
      </c>
      <c r="AG536" s="1">
        <v>3</v>
      </c>
      <c r="AH536" s="6">
        <f>ABS(8-Table1[[#This Row],[Die 1. Frauen des FCSP landet in der Regionalliga Nord (12er Liga) auf Rang...?]])</f>
        <v>5</v>
      </c>
      <c r="AI536" s="6">
        <f>0-Table1[[#This Row],[Spalte16]]</f>
        <v>-5</v>
      </c>
      <c r="AJ536" s="1">
        <v>14</v>
      </c>
      <c r="AK536" s="6">
        <f>ABS(16-Table1[[#This Row],[Die U23 des FCSP landet in der Regionalliga Nord (18er Liga) auf Rang....?]])</f>
        <v>2</v>
      </c>
      <c r="AL536" s="6">
        <f>0-Table1[[#This Row],[Spalte17]]</f>
        <v>-2</v>
      </c>
      <c r="AM53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36"/>
    </row>
    <row r="537" spans="1:42" x14ac:dyDescent="0.25">
      <c r="A537">
        <v>535</v>
      </c>
      <c r="B537" t="s">
        <v>167</v>
      </c>
      <c r="C537" s="1">
        <v>13</v>
      </c>
      <c r="D537" s="6">
        <f>-18+Table1[[#This Row],[Auf welchem Platz landet der FC St. Pauli in der 1. Bundesliga 2025/26?]]</f>
        <v>-5</v>
      </c>
      <c r="E537" t="s">
        <v>14</v>
      </c>
      <c r="F537" s="5">
        <v>5</v>
      </c>
      <c r="G537" t="s">
        <v>14</v>
      </c>
      <c r="H537" t="s">
        <v>54</v>
      </c>
      <c r="I537" t="s">
        <v>56</v>
      </c>
      <c r="J537" t="s">
        <v>25</v>
      </c>
      <c r="K537">
        <f t="shared" si="96"/>
        <v>1</v>
      </c>
      <c r="L537">
        <f t="shared" si="97"/>
        <v>1</v>
      </c>
      <c r="M537">
        <f t="shared" si="98"/>
        <v>0</v>
      </c>
      <c r="N537">
        <f t="shared" si="99"/>
        <v>0</v>
      </c>
      <c r="O537" s="5">
        <f>SUM(Table1[[#This Row],[Spalte5]:[Spalte6]])*5</f>
        <v>10</v>
      </c>
      <c r="P537" t="s">
        <v>41</v>
      </c>
      <c r="Q537" t="s">
        <v>78</v>
      </c>
      <c r="R537" t="s">
        <v>15</v>
      </c>
      <c r="S537">
        <f t="shared" si="100"/>
        <v>0</v>
      </c>
      <c r="T537">
        <f t="shared" si="101"/>
        <v>1</v>
      </c>
      <c r="U537">
        <f t="shared" si="102"/>
        <v>0</v>
      </c>
      <c r="V537" s="5">
        <f>SUM(Table1[[#This Row],[Spalte94]:[Spalte92]])*5</f>
        <v>5</v>
      </c>
      <c r="W537" t="s">
        <v>23</v>
      </c>
      <c r="X537" s="5">
        <f t="shared" si="103"/>
        <v>0</v>
      </c>
      <c r="Y537" t="s">
        <v>18</v>
      </c>
      <c r="Z537" s="5">
        <f t="shared" si="104"/>
        <v>0</v>
      </c>
      <c r="AA537" t="s">
        <v>19</v>
      </c>
      <c r="AB537" s="5">
        <f t="shared" si="105"/>
        <v>0</v>
      </c>
      <c r="AC537" t="s">
        <v>20</v>
      </c>
      <c r="AD537" s="5">
        <f t="shared" si="106"/>
        <v>0</v>
      </c>
      <c r="AE537" t="s">
        <v>21</v>
      </c>
      <c r="AF537" s="5">
        <f t="shared" si="107"/>
        <v>0</v>
      </c>
      <c r="AG537" s="1">
        <v>6</v>
      </c>
      <c r="AH537" s="6">
        <f>ABS(8-Table1[[#This Row],[Die 1. Frauen des FCSP landet in der Regionalliga Nord (12er Liga) auf Rang...?]])</f>
        <v>2</v>
      </c>
      <c r="AI537" s="6">
        <f>0-Table1[[#This Row],[Spalte16]]</f>
        <v>-2</v>
      </c>
      <c r="AJ537" s="1">
        <v>15</v>
      </c>
      <c r="AK537" s="6">
        <f>ABS(16-Table1[[#This Row],[Die U23 des FCSP landet in der Regionalliga Nord (18er Liga) auf Rang....?]])</f>
        <v>1</v>
      </c>
      <c r="AL537" s="6">
        <f>0-Table1[[#This Row],[Spalte17]]</f>
        <v>-1</v>
      </c>
      <c r="AM53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37"/>
    </row>
    <row r="538" spans="1:42" x14ac:dyDescent="0.25">
      <c r="A538">
        <v>536</v>
      </c>
      <c r="B538" t="s">
        <v>293</v>
      </c>
      <c r="C538" s="1">
        <v>13</v>
      </c>
      <c r="D538" s="6">
        <f>-18+Table1[[#This Row],[Auf welchem Platz landet der FC St. Pauli in der 1. Bundesliga 2025/26?]]</f>
        <v>-5</v>
      </c>
      <c r="E538" t="s">
        <v>14</v>
      </c>
      <c r="F538" s="5">
        <v>5</v>
      </c>
      <c r="G538" t="s">
        <v>14</v>
      </c>
      <c r="H538" t="s">
        <v>54</v>
      </c>
      <c r="I538" t="s">
        <v>56</v>
      </c>
      <c r="J538" t="s">
        <v>25</v>
      </c>
      <c r="K538">
        <f t="shared" si="96"/>
        <v>1</v>
      </c>
      <c r="L538">
        <f t="shared" si="97"/>
        <v>1</v>
      </c>
      <c r="M538">
        <f t="shared" si="98"/>
        <v>0</v>
      </c>
      <c r="N538">
        <f t="shared" si="99"/>
        <v>0</v>
      </c>
      <c r="O538" s="5">
        <f>SUM(Table1[[#This Row],[Spalte5]:[Spalte6]])*5</f>
        <v>10</v>
      </c>
      <c r="P538" t="s">
        <v>78</v>
      </c>
      <c r="Q538" t="s">
        <v>34</v>
      </c>
      <c r="R538" t="s">
        <v>23</v>
      </c>
      <c r="S538">
        <f t="shared" si="100"/>
        <v>0</v>
      </c>
      <c r="T538">
        <f t="shared" si="101"/>
        <v>1</v>
      </c>
      <c r="U538">
        <f t="shared" si="102"/>
        <v>0</v>
      </c>
      <c r="V538" s="5">
        <f>SUM(Table1[[#This Row],[Spalte94]:[Spalte92]])*5</f>
        <v>5</v>
      </c>
      <c r="W538" t="s">
        <v>34</v>
      </c>
      <c r="X538" s="5">
        <f t="shared" si="103"/>
        <v>0</v>
      </c>
      <c r="Y538" t="s">
        <v>18</v>
      </c>
      <c r="Z538" s="5">
        <f t="shared" si="104"/>
        <v>0</v>
      </c>
      <c r="AA538" t="s">
        <v>19</v>
      </c>
      <c r="AB538" s="5">
        <f t="shared" si="105"/>
        <v>0</v>
      </c>
      <c r="AC538" t="s">
        <v>20</v>
      </c>
      <c r="AD538" s="5">
        <f t="shared" si="106"/>
        <v>0</v>
      </c>
      <c r="AE538" t="s">
        <v>28</v>
      </c>
      <c r="AF538" s="5">
        <f t="shared" si="107"/>
        <v>0</v>
      </c>
      <c r="AG538" s="1">
        <v>7</v>
      </c>
      <c r="AH538" s="6">
        <f>ABS(8-Table1[[#This Row],[Die 1. Frauen des FCSP landet in der Regionalliga Nord (12er Liga) auf Rang...?]])</f>
        <v>1</v>
      </c>
      <c r="AI538" s="6">
        <f>0-Table1[[#This Row],[Spalte16]]</f>
        <v>-1</v>
      </c>
      <c r="AJ538" s="1">
        <v>14</v>
      </c>
      <c r="AK538" s="6">
        <f>ABS(16-Table1[[#This Row],[Die U23 des FCSP landet in der Regionalliga Nord (18er Liga) auf Rang....?]])</f>
        <v>2</v>
      </c>
      <c r="AL538" s="6">
        <f>0-Table1[[#This Row],[Spalte17]]</f>
        <v>-2</v>
      </c>
      <c r="AM53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38"/>
    </row>
    <row r="539" spans="1:42" x14ac:dyDescent="0.25">
      <c r="A539">
        <v>537</v>
      </c>
      <c r="B539" t="s">
        <v>623</v>
      </c>
      <c r="C539" s="1">
        <v>12</v>
      </c>
      <c r="D539" s="6">
        <f>-18+Table1[[#This Row],[Auf welchem Platz landet der FC St. Pauli in der 1. Bundesliga 2025/26?]]</f>
        <v>-6</v>
      </c>
      <c r="E539" t="s">
        <v>14</v>
      </c>
      <c r="F539" s="5">
        <v>5</v>
      </c>
      <c r="G539" t="s">
        <v>14</v>
      </c>
      <c r="H539" t="s">
        <v>56</v>
      </c>
      <c r="I539" t="s">
        <v>17</v>
      </c>
      <c r="J539" t="s">
        <v>43</v>
      </c>
      <c r="K539">
        <f t="shared" si="96"/>
        <v>1</v>
      </c>
      <c r="L539">
        <f t="shared" si="97"/>
        <v>0</v>
      </c>
      <c r="M539">
        <f t="shared" si="98"/>
        <v>1</v>
      </c>
      <c r="N539">
        <f t="shared" si="99"/>
        <v>0</v>
      </c>
      <c r="O539" s="5">
        <f>SUM(Table1[[#This Row],[Spalte5]:[Spalte6]])*5</f>
        <v>10</v>
      </c>
      <c r="P539" t="s">
        <v>34</v>
      </c>
      <c r="Q539" t="s">
        <v>41</v>
      </c>
      <c r="R539" t="s">
        <v>15</v>
      </c>
      <c r="S539">
        <f t="shared" si="100"/>
        <v>0</v>
      </c>
      <c r="T539">
        <f t="shared" si="101"/>
        <v>0</v>
      </c>
      <c r="U539">
        <f t="shared" si="102"/>
        <v>0</v>
      </c>
      <c r="V539" s="5">
        <f>SUM(Table1[[#This Row],[Spalte94]:[Spalte92]])*5</f>
        <v>0</v>
      </c>
      <c r="W539" t="s">
        <v>15</v>
      </c>
      <c r="X539" s="5">
        <f t="shared" si="103"/>
        <v>0</v>
      </c>
      <c r="Y539" t="s">
        <v>48</v>
      </c>
      <c r="Z539" s="5">
        <f t="shared" si="104"/>
        <v>0</v>
      </c>
      <c r="AA539" t="s">
        <v>35</v>
      </c>
      <c r="AB539" s="5">
        <f t="shared" si="105"/>
        <v>0</v>
      </c>
      <c r="AC539" t="s">
        <v>27</v>
      </c>
      <c r="AD539" s="5">
        <f t="shared" si="106"/>
        <v>5</v>
      </c>
      <c r="AE539" t="s">
        <v>32</v>
      </c>
      <c r="AF539" s="5">
        <f t="shared" si="107"/>
        <v>0</v>
      </c>
      <c r="AG539" s="1">
        <v>7</v>
      </c>
      <c r="AH539" s="6">
        <f>ABS(8-Table1[[#This Row],[Die 1. Frauen des FCSP landet in der Regionalliga Nord (12er Liga) auf Rang...?]])</f>
        <v>1</v>
      </c>
      <c r="AI539" s="6">
        <f>0-Table1[[#This Row],[Spalte16]]</f>
        <v>-1</v>
      </c>
      <c r="AJ539" s="1">
        <v>15</v>
      </c>
      <c r="AK539" s="6">
        <f>ABS(16-Table1[[#This Row],[Die U23 des FCSP landet in der Regionalliga Nord (18er Liga) auf Rang....?]])</f>
        <v>1</v>
      </c>
      <c r="AL539" s="6">
        <f>0-Table1[[#This Row],[Spalte17]]</f>
        <v>-1</v>
      </c>
      <c r="AM53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39"/>
    </row>
    <row r="540" spans="1:42" x14ac:dyDescent="0.25">
      <c r="A540">
        <v>538</v>
      </c>
      <c r="B540" t="s">
        <v>561</v>
      </c>
      <c r="C540" s="1">
        <v>14</v>
      </c>
      <c r="D540" s="6">
        <f>-18+Table1[[#This Row],[Auf welchem Platz landet der FC St. Pauli in der 1. Bundesliga 2025/26?]]</f>
        <v>-4</v>
      </c>
      <c r="E540" t="s">
        <v>14</v>
      </c>
      <c r="F540" s="5">
        <v>5</v>
      </c>
      <c r="G540" t="s">
        <v>14</v>
      </c>
      <c r="H540" t="s">
        <v>25</v>
      </c>
      <c r="I540" t="s">
        <v>56</v>
      </c>
      <c r="J540" t="s">
        <v>43</v>
      </c>
      <c r="K540">
        <f t="shared" si="96"/>
        <v>1</v>
      </c>
      <c r="L540">
        <f t="shared" si="97"/>
        <v>1</v>
      </c>
      <c r="M540">
        <f t="shared" si="98"/>
        <v>0</v>
      </c>
      <c r="N540">
        <f t="shared" si="99"/>
        <v>0</v>
      </c>
      <c r="O540" s="5">
        <f>SUM(Table1[[#This Row],[Spalte5]:[Spalte6]])*5</f>
        <v>10</v>
      </c>
      <c r="P540" t="s">
        <v>34</v>
      </c>
      <c r="Q540" t="s">
        <v>78</v>
      </c>
      <c r="R540" t="s">
        <v>15</v>
      </c>
      <c r="S540">
        <f t="shared" si="100"/>
        <v>0</v>
      </c>
      <c r="T540">
        <f t="shared" si="101"/>
        <v>1</v>
      </c>
      <c r="U540">
        <f t="shared" si="102"/>
        <v>0</v>
      </c>
      <c r="V540" s="5">
        <f>SUM(Table1[[#This Row],[Spalte94]:[Spalte92]])*5</f>
        <v>5</v>
      </c>
      <c r="W540" t="s">
        <v>54</v>
      </c>
      <c r="X540" s="5">
        <f t="shared" si="103"/>
        <v>5</v>
      </c>
      <c r="Y540" t="s">
        <v>18</v>
      </c>
      <c r="Z540" s="5">
        <f t="shared" si="104"/>
        <v>0</v>
      </c>
      <c r="AA540" t="s">
        <v>19</v>
      </c>
      <c r="AB540" s="5">
        <f t="shared" si="105"/>
        <v>0</v>
      </c>
      <c r="AC540" t="s">
        <v>20</v>
      </c>
      <c r="AD540" s="5">
        <f t="shared" si="106"/>
        <v>0</v>
      </c>
      <c r="AE540" t="s">
        <v>37</v>
      </c>
      <c r="AF540" s="5">
        <f t="shared" si="107"/>
        <v>0</v>
      </c>
      <c r="AG540" s="1">
        <v>5</v>
      </c>
      <c r="AH540" s="6">
        <f>ABS(8-Table1[[#This Row],[Die 1. Frauen des FCSP landet in der Regionalliga Nord (12er Liga) auf Rang...?]])</f>
        <v>3</v>
      </c>
      <c r="AI540" s="6">
        <f>0-Table1[[#This Row],[Spalte16]]</f>
        <v>-3</v>
      </c>
      <c r="AJ540" s="1">
        <v>10</v>
      </c>
      <c r="AK540" s="6">
        <f>ABS(16-Table1[[#This Row],[Die U23 des FCSP landet in der Regionalliga Nord (18er Liga) auf Rang....?]])</f>
        <v>6</v>
      </c>
      <c r="AL540" s="6">
        <f>0-Table1[[#This Row],[Spalte17]]</f>
        <v>-6</v>
      </c>
      <c r="AM54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40"/>
    </row>
    <row r="541" spans="1:42" x14ac:dyDescent="0.25">
      <c r="A541">
        <v>539</v>
      </c>
      <c r="B541" t="s">
        <v>556</v>
      </c>
      <c r="C541" s="1">
        <v>13</v>
      </c>
      <c r="D541" s="6">
        <f>-18+Table1[[#This Row],[Auf welchem Platz landet der FC St. Pauli in der 1. Bundesliga 2025/26?]]</f>
        <v>-5</v>
      </c>
      <c r="E541" t="s">
        <v>14</v>
      </c>
      <c r="F541" s="5">
        <v>5</v>
      </c>
      <c r="G541" t="s">
        <v>14</v>
      </c>
      <c r="H541" t="s">
        <v>43</v>
      </c>
      <c r="I541" t="s">
        <v>25</v>
      </c>
      <c r="J541" t="s">
        <v>200</v>
      </c>
      <c r="K541">
        <f t="shared" si="96"/>
        <v>1</v>
      </c>
      <c r="L541">
        <f t="shared" si="97"/>
        <v>1</v>
      </c>
      <c r="M541">
        <f t="shared" si="98"/>
        <v>0</v>
      </c>
      <c r="N541">
        <f t="shared" si="99"/>
        <v>0</v>
      </c>
      <c r="O541" s="5">
        <f>SUM(Table1[[#This Row],[Spalte5]:[Spalte6]])*5</f>
        <v>10</v>
      </c>
      <c r="P541" t="s">
        <v>15</v>
      </c>
      <c r="Q541" t="s">
        <v>78</v>
      </c>
      <c r="R541" t="s">
        <v>24</v>
      </c>
      <c r="S541">
        <f t="shared" si="100"/>
        <v>0</v>
      </c>
      <c r="T541">
        <f t="shared" si="101"/>
        <v>1</v>
      </c>
      <c r="U541">
        <f t="shared" si="102"/>
        <v>0</v>
      </c>
      <c r="V541" s="5">
        <f>SUM(Table1[[#This Row],[Spalte94]:[Spalte92]])*5</f>
        <v>5</v>
      </c>
      <c r="W541" t="s">
        <v>50</v>
      </c>
      <c r="X541" s="5">
        <f t="shared" si="103"/>
        <v>0</v>
      </c>
      <c r="Y541" t="s">
        <v>46</v>
      </c>
      <c r="Z541" s="5">
        <f t="shared" si="104"/>
        <v>0</v>
      </c>
      <c r="AA541" t="s">
        <v>19</v>
      </c>
      <c r="AB541" s="5">
        <f t="shared" si="105"/>
        <v>0</v>
      </c>
      <c r="AC541" t="s">
        <v>20</v>
      </c>
      <c r="AD541" s="5">
        <f t="shared" si="106"/>
        <v>0</v>
      </c>
      <c r="AE541" t="s">
        <v>28</v>
      </c>
      <c r="AF541" s="5">
        <f t="shared" si="107"/>
        <v>0</v>
      </c>
      <c r="AG541" s="1">
        <v>10</v>
      </c>
      <c r="AH541" s="6">
        <f>ABS(8-Table1[[#This Row],[Die 1. Frauen des FCSP landet in der Regionalliga Nord (12er Liga) auf Rang...?]])</f>
        <v>2</v>
      </c>
      <c r="AI541" s="6">
        <f>0-Table1[[#This Row],[Spalte16]]</f>
        <v>-2</v>
      </c>
      <c r="AJ541" s="1">
        <v>15</v>
      </c>
      <c r="AK541" s="6">
        <f>ABS(16-Table1[[#This Row],[Die U23 des FCSP landet in der Regionalliga Nord (18er Liga) auf Rang....?]])</f>
        <v>1</v>
      </c>
      <c r="AL541" s="6">
        <f>0-Table1[[#This Row],[Spalte17]]</f>
        <v>-1</v>
      </c>
      <c r="AM54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41"/>
    </row>
    <row r="542" spans="1:42" x14ac:dyDescent="0.25">
      <c r="A542">
        <v>540</v>
      </c>
      <c r="B542" t="s">
        <v>836</v>
      </c>
      <c r="C542" s="1">
        <v>14</v>
      </c>
      <c r="D542" s="6">
        <f>-18+Table1[[#This Row],[Auf welchem Platz landet der FC St. Pauli in der 1. Bundesliga 2025/26?]]</f>
        <v>-4</v>
      </c>
      <c r="E542" t="s">
        <v>14</v>
      </c>
      <c r="F542" s="5">
        <v>5</v>
      </c>
      <c r="G542" t="s">
        <v>14</v>
      </c>
      <c r="H542" t="s">
        <v>56</v>
      </c>
      <c r="I542" t="s">
        <v>43</v>
      </c>
      <c r="J542" t="s">
        <v>25</v>
      </c>
      <c r="K542">
        <f t="shared" si="96"/>
        <v>1</v>
      </c>
      <c r="L542">
        <f t="shared" si="97"/>
        <v>1</v>
      </c>
      <c r="M542">
        <f t="shared" si="98"/>
        <v>0</v>
      </c>
      <c r="N542">
        <f t="shared" si="99"/>
        <v>0</v>
      </c>
      <c r="O542" s="5">
        <f>SUM(Table1[[#This Row],[Spalte5]:[Spalte6]])*5</f>
        <v>10</v>
      </c>
      <c r="P542" t="s">
        <v>24</v>
      </c>
      <c r="Q542" t="s">
        <v>78</v>
      </c>
      <c r="R542" t="s">
        <v>58</v>
      </c>
      <c r="S542">
        <f t="shared" si="100"/>
        <v>0</v>
      </c>
      <c r="T542">
        <f t="shared" si="101"/>
        <v>1</v>
      </c>
      <c r="U542">
        <f t="shared" si="102"/>
        <v>0</v>
      </c>
      <c r="V542" s="5">
        <f>SUM(Table1[[#This Row],[Spalte94]:[Spalte92]])*5</f>
        <v>5</v>
      </c>
      <c r="W542" t="s">
        <v>58</v>
      </c>
      <c r="X542" s="5">
        <f t="shared" si="103"/>
        <v>0</v>
      </c>
      <c r="Y542" t="s">
        <v>48</v>
      </c>
      <c r="Z542" s="5">
        <f t="shared" si="104"/>
        <v>0</v>
      </c>
      <c r="AA542" t="s">
        <v>19</v>
      </c>
      <c r="AB542" s="5">
        <f t="shared" si="105"/>
        <v>0</v>
      </c>
      <c r="AC542" t="s">
        <v>27</v>
      </c>
      <c r="AD542" s="5">
        <f t="shared" si="106"/>
        <v>5</v>
      </c>
      <c r="AE542" t="s">
        <v>28</v>
      </c>
      <c r="AF542" s="5">
        <f t="shared" si="107"/>
        <v>0</v>
      </c>
      <c r="AG542" s="1">
        <v>4</v>
      </c>
      <c r="AH542" s="6">
        <f>ABS(8-Table1[[#This Row],[Die 1. Frauen des FCSP landet in der Regionalliga Nord (12er Liga) auf Rang...?]])</f>
        <v>4</v>
      </c>
      <c r="AI542" s="6">
        <f>0-Table1[[#This Row],[Spalte16]]</f>
        <v>-4</v>
      </c>
      <c r="AJ542" s="1">
        <v>11</v>
      </c>
      <c r="AK542" s="6">
        <f>ABS(16-Table1[[#This Row],[Die U23 des FCSP landet in der Regionalliga Nord (18er Liga) auf Rang....?]])</f>
        <v>5</v>
      </c>
      <c r="AL542" s="6">
        <f>0-Table1[[#This Row],[Spalte17]]</f>
        <v>-5</v>
      </c>
      <c r="AM54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42"/>
    </row>
    <row r="543" spans="1:42" x14ac:dyDescent="0.25">
      <c r="A543">
        <v>541</v>
      </c>
      <c r="B543" t="s">
        <v>371</v>
      </c>
      <c r="C543" s="1">
        <v>14</v>
      </c>
      <c r="D543" s="6">
        <f>-18+Table1[[#This Row],[Auf welchem Platz landet der FC St. Pauli in der 1. Bundesliga 2025/26?]]</f>
        <v>-4</v>
      </c>
      <c r="E543" t="s">
        <v>14</v>
      </c>
      <c r="F543" s="5">
        <v>5</v>
      </c>
      <c r="G543" t="s">
        <v>14</v>
      </c>
      <c r="H543" t="s">
        <v>56</v>
      </c>
      <c r="I543" t="s">
        <v>43</v>
      </c>
      <c r="J543" t="s">
        <v>17</v>
      </c>
      <c r="K543">
        <f t="shared" si="96"/>
        <v>1</v>
      </c>
      <c r="L543">
        <f t="shared" si="97"/>
        <v>0</v>
      </c>
      <c r="M543">
        <f t="shared" si="98"/>
        <v>1</v>
      </c>
      <c r="N543">
        <f t="shared" si="99"/>
        <v>0</v>
      </c>
      <c r="O543" s="5">
        <f>SUM(Table1[[#This Row],[Spalte5]:[Spalte6]])*5</f>
        <v>10</v>
      </c>
      <c r="P543" t="s">
        <v>34</v>
      </c>
      <c r="Q543" t="s">
        <v>15</v>
      </c>
      <c r="R543" t="s">
        <v>23</v>
      </c>
      <c r="S543">
        <f t="shared" si="100"/>
        <v>0</v>
      </c>
      <c r="T543">
        <f t="shared" si="101"/>
        <v>0</v>
      </c>
      <c r="U543">
        <f t="shared" si="102"/>
        <v>0</v>
      </c>
      <c r="V543" s="5">
        <f>SUM(Table1[[#This Row],[Spalte94]:[Spalte92]])*5</f>
        <v>0</v>
      </c>
      <c r="W543" t="s">
        <v>23</v>
      </c>
      <c r="X543" s="5">
        <f t="shared" si="103"/>
        <v>0</v>
      </c>
      <c r="Y543" t="s">
        <v>18</v>
      </c>
      <c r="Z543" s="5">
        <f t="shared" si="104"/>
        <v>0</v>
      </c>
      <c r="AA543" t="s">
        <v>19</v>
      </c>
      <c r="AB543" s="5">
        <f t="shared" si="105"/>
        <v>0</v>
      </c>
      <c r="AC543" t="s">
        <v>27</v>
      </c>
      <c r="AD543" s="5">
        <f t="shared" si="106"/>
        <v>5</v>
      </c>
      <c r="AE543" t="s">
        <v>28</v>
      </c>
      <c r="AF543" s="5">
        <f t="shared" si="107"/>
        <v>0</v>
      </c>
      <c r="AG543" s="1">
        <v>9</v>
      </c>
      <c r="AH543" s="6">
        <f>ABS(8-Table1[[#This Row],[Die 1. Frauen des FCSP landet in der Regionalliga Nord (12er Liga) auf Rang...?]])</f>
        <v>1</v>
      </c>
      <c r="AI543" s="6">
        <f>0-Table1[[#This Row],[Spalte16]]</f>
        <v>-1</v>
      </c>
      <c r="AJ543" s="1">
        <v>13</v>
      </c>
      <c r="AK543" s="6">
        <f>ABS(16-Table1[[#This Row],[Die U23 des FCSP landet in der Regionalliga Nord (18er Liga) auf Rang....?]])</f>
        <v>3</v>
      </c>
      <c r="AL543" s="6">
        <f>0-Table1[[#This Row],[Spalte17]]</f>
        <v>-3</v>
      </c>
      <c r="AM54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43"/>
    </row>
    <row r="544" spans="1:42" x14ac:dyDescent="0.25">
      <c r="A544">
        <v>542</v>
      </c>
      <c r="B544" t="s">
        <v>488</v>
      </c>
      <c r="C544" s="1">
        <v>12</v>
      </c>
      <c r="D544" s="6">
        <f>-18+Table1[[#This Row],[Auf welchem Platz landet der FC St. Pauli in der 1. Bundesliga 2025/26?]]</f>
        <v>-6</v>
      </c>
      <c r="E544" t="s">
        <v>25</v>
      </c>
      <c r="F544" s="5"/>
      <c r="G544" t="s">
        <v>14</v>
      </c>
      <c r="H544" t="s">
        <v>54</v>
      </c>
      <c r="I544" t="s">
        <v>25</v>
      </c>
      <c r="J544" t="s">
        <v>43</v>
      </c>
      <c r="K544">
        <f t="shared" si="96"/>
        <v>1</v>
      </c>
      <c r="L544">
        <f t="shared" si="97"/>
        <v>1</v>
      </c>
      <c r="M544">
        <f t="shared" si="98"/>
        <v>0</v>
      </c>
      <c r="N544">
        <f t="shared" si="99"/>
        <v>0</v>
      </c>
      <c r="O544" s="5">
        <f>SUM(Table1[[#This Row],[Spalte5]:[Spalte6]])*5</f>
        <v>10</v>
      </c>
      <c r="P544" t="s">
        <v>24</v>
      </c>
      <c r="Q544" t="s">
        <v>41</v>
      </c>
      <c r="R544" t="s">
        <v>78</v>
      </c>
      <c r="S544">
        <f t="shared" si="100"/>
        <v>0</v>
      </c>
      <c r="T544">
        <f t="shared" si="101"/>
        <v>1</v>
      </c>
      <c r="U544">
        <f t="shared" si="102"/>
        <v>0</v>
      </c>
      <c r="V544" s="5">
        <f>SUM(Table1[[#This Row],[Spalte94]:[Spalte92]])*5</f>
        <v>5</v>
      </c>
      <c r="W544" t="s">
        <v>50</v>
      </c>
      <c r="X544" s="5">
        <f t="shared" si="103"/>
        <v>0</v>
      </c>
      <c r="Y544" t="s">
        <v>18</v>
      </c>
      <c r="Z544" s="5">
        <f t="shared" si="104"/>
        <v>0</v>
      </c>
      <c r="AA544" t="s">
        <v>19</v>
      </c>
      <c r="AB544" s="5">
        <f t="shared" si="105"/>
        <v>0</v>
      </c>
      <c r="AC544" t="s">
        <v>27</v>
      </c>
      <c r="AD544" s="5">
        <f t="shared" si="106"/>
        <v>5</v>
      </c>
      <c r="AE544" t="s">
        <v>28</v>
      </c>
      <c r="AF544" s="5">
        <f t="shared" si="107"/>
        <v>0</v>
      </c>
      <c r="AG544" s="1">
        <v>7</v>
      </c>
      <c r="AH544" s="6">
        <f>ABS(8-Table1[[#This Row],[Die 1. Frauen des FCSP landet in der Regionalliga Nord (12er Liga) auf Rang...?]])</f>
        <v>1</v>
      </c>
      <c r="AI544" s="6">
        <f>0-Table1[[#This Row],[Spalte16]]</f>
        <v>-1</v>
      </c>
      <c r="AJ544" s="1">
        <v>15</v>
      </c>
      <c r="AK544" s="6">
        <f>ABS(16-Table1[[#This Row],[Die U23 des FCSP landet in der Regionalliga Nord (18er Liga) auf Rang....?]])</f>
        <v>1</v>
      </c>
      <c r="AL544" s="6">
        <f>0-Table1[[#This Row],[Spalte17]]</f>
        <v>-1</v>
      </c>
      <c r="AM54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44"/>
    </row>
    <row r="545" spans="1:42" x14ac:dyDescent="0.25">
      <c r="A545">
        <v>543</v>
      </c>
      <c r="B545" t="s">
        <v>173</v>
      </c>
      <c r="C545" s="1">
        <v>13</v>
      </c>
      <c r="D545" s="6">
        <f>-18+Table1[[#This Row],[Auf welchem Platz landet der FC St. Pauli in der 1. Bundesliga 2025/26?]]</f>
        <v>-5</v>
      </c>
      <c r="E545" t="s">
        <v>14</v>
      </c>
      <c r="F545" s="5">
        <v>5</v>
      </c>
      <c r="G545" t="s">
        <v>14</v>
      </c>
      <c r="H545" t="s">
        <v>25</v>
      </c>
      <c r="I545" t="s">
        <v>17</v>
      </c>
      <c r="J545" t="s">
        <v>54</v>
      </c>
      <c r="K545">
        <f t="shared" si="96"/>
        <v>1</v>
      </c>
      <c r="L545">
        <f t="shared" si="97"/>
        <v>1</v>
      </c>
      <c r="M545">
        <f t="shared" si="98"/>
        <v>1</v>
      </c>
      <c r="N545">
        <f t="shared" si="99"/>
        <v>0</v>
      </c>
      <c r="O545" s="5">
        <f>SUM(Table1[[#This Row],[Spalte5]:[Spalte6]])*5</f>
        <v>15</v>
      </c>
      <c r="P545" t="s">
        <v>34</v>
      </c>
      <c r="Q545" t="s">
        <v>78</v>
      </c>
      <c r="R545" t="s">
        <v>15</v>
      </c>
      <c r="S545">
        <f t="shared" si="100"/>
        <v>0</v>
      </c>
      <c r="T545">
        <f t="shared" si="101"/>
        <v>1</v>
      </c>
      <c r="U545">
        <f t="shared" si="102"/>
        <v>0</v>
      </c>
      <c r="V545" s="5">
        <f>SUM(Table1[[#This Row],[Spalte94]:[Spalte92]])*5</f>
        <v>5</v>
      </c>
      <c r="W545" t="s">
        <v>58</v>
      </c>
      <c r="X545" s="5">
        <f t="shared" si="103"/>
        <v>0</v>
      </c>
      <c r="Y545" t="s">
        <v>18</v>
      </c>
      <c r="Z545" s="5">
        <f t="shared" si="104"/>
        <v>0</v>
      </c>
      <c r="AA545" t="s">
        <v>19</v>
      </c>
      <c r="AB545" s="5">
        <f t="shared" si="105"/>
        <v>0</v>
      </c>
      <c r="AC545" t="s">
        <v>20</v>
      </c>
      <c r="AD545" s="5">
        <f t="shared" si="106"/>
        <v>0</v>
      </c>
      <c r="AE545" t="s">
        <v>32</v>
      </c>
      <c r="AF545" s="5">
        <f t="shared" si="107"/>
        <v>0</v>
      </c>
      <c r="AG545" s="1">
        <v>4</v>
      </c>
      <c r="AH545" s="6">
        <f>ABS(8-Table1[[#This Row],[Die 1. Frauen des FCSP landet in der Regionalliga Nord (12er Liga) auf Rang...?]])</f>
        <v>4</v>
      </c>
      <c r="AI545" s="6">
        <f>0-Table1[[#This Row],[Spalte16]]</f>
        <v>-4</v>
      </c>
      <c r="AJ545" s="1">
        <v>12</v>
      </c>
      <c r="AK545" s="6">
        <f>ABS(16-Table1[[#This Row],[Die U23 des FCSP landet in der Regionalliga Nord (18er Liga) auf Rang....?]])</f>
        <v>4</v>
      </c>
      <c r="AL545" s="6">
        <f>0-Table1[[#This Row],[Spalte17]]</f>
        <v>-4</v>
      </c>
      <c r="AM54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45"/>
    </row>
    <row r="546" spans="1:42" x14ac:dyDescent="0.25">
      <c r="A546">
        <v>544</v>
      </c>
      <c r="B546" t="s">
        <v>657</v>
      </c>
      <c r="C546" s="1">
        <v>13</v>
      </c>
      <c r="D546" s="6">
        <f>-18+Table1[[#This Row],[Auf welchem Platz landet der FC St. Pauli in der 1. Bundesliga 2025/26?]]</f>
        <v>-5</v>
      </c>
      <c r="E546" t="s">
        <v>14</v>
      </c>
      <c r="F546" s="5">
        <v>5</v>
      </c>
      <c r="G546" t="s">
        <v>14</v>
      </c>
      <c r="H546" t="s">
        <v>56</v>
      </c>
      <c r="I546" t="s">
        <v>25</v>
      </c>
      <c r="J546" t="s">
        <v>17</v>
      </c>
      <c r="K546">
        <f t="shared" si="96"/>
        <v>1</v>
      </c>
      <c r="L546">
        <f t="shared" si="97"/>
        <v>1</v>
      </c>
      <c r="M546">
        <f t="shared" si="98"/>
        <v>1</v>
      </c>
      <c r="N546">
        <f t="shared" si="99"/>
        <v>0</v>
      </c>
      <c r="O546" s="5">
        <f>SUM(Table1[[#This Row],[Spalte5]:[Spalte6]])*5</f>
        <v>15</v>
      </c>
      <c r="P546" t="s">
        <v>24</v>
      </c>
      <c r="Q546" t="s">
        <v>34</v>
      </c>
      <c r="R546" t="s">
        <v>15</v>
      </c>
      <c r="S546">
        <f t="shared" si="100"/>
        <v>0</v>
      </c>
      <c r="T546">
        <f t="shared" si="101"/>
        <v>0</v>
      </c>
      <c r="U546">
        <f t="shared" si="102"/>
        <v>0</v>
      </c>
      <c r="V546" s="5">
        <f>SUM(Table1[[#This Row],[Spalte94]:[Spalte92]])*5</f>
        <v>0</v>
      </c>
      <c r="W546" t="s">
        <v>23</v>
      </c>
      <c r="X546" s="5">
        <f t="shared" si="103"/>
        <v>0</v>
      </c>
      <c r="Y546" t="s">
        <v>46</v>
      </c>
      <c r="Z546" s="5">
        <f t="shared" si="104"/>
        <v>0</v>
      </c>
      <c r="AA546" t="s">
        <v>65</v>
      </c>
      <c r="AB546" s="5">
        <f t="shared" si="105"/>
        <v>5</v>
      </c>
      <c r="AC546" t="s">
        <v>20</v>
      </c>
      <c r="AD546" s="5">
        <f t="shared" si="106"/>
        <v>0</v>
      </c>
      <c r="AE546" t="s">
        <v>28</v>
      </c>
      <c r="AF546" s="5">
        <f t="shared" si="107"/>
        <v>0</v>
      </c>
      <c r="AG546" s="1">
        <v>9</v>
      </c>
      <c r="AH546" s="6">
        <f>ABS(8-Table1[[#This Row],[Die 1. Frauen des FCSP landet in der Regionalliga Nord (12er Liga) auf Rang...?]])</f>
        <v>1</v>
      </c>
      <c r="AI546" s="6">
        <f>0-Table1[[#This Row],[Spalte16]]</f>
        <v>-1</v>
      </c>
      <c r="AJ546" s="1">
        <v>14</v>
      </c>
      <c r="AK546" s="6">
        <f>ABS(16-Table1[[#This Row],[Die U23 des FCSP landet in der Regionalliga Nord (18er Liga) auf Rang....?]])</f>
        <v>2</v>
      </c>
      <c r="AL546" s="6">
        <f>0-Table1[[#This Row],[Spalte17]]</f>
        <v>-2</v>
      </c>
      <c r="AM54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46"/>
    </row>
    <row r="547" spans="1:42" x14ac:dyDescent="0.25">
      <c r="A547">
        <v>545</v>
      </c>
      <c r="B547" t="s">
        <v>642</v>
      </c>
      <c r="C547" s="1">
        <v>14</v>
      </c>
      <c r="D547" s="6">
        <f>-18+Table1[[#This Row],[Auf welchem Platz landet der FC St. Pauli in der 1. Bundesliga 2025/26?]]</f>
        <v>-4</v>
      </c>
      <c r="E547" t="s">
        <v>14</v>
      </c>
      <c r="F547" s="5">
        <v>5</v>
      </c>
      <c r="G547" t="s">
        <v>14</v>
      </c>
      <c r="H547" t="s">
        <v>25</v>
      </c>
      <c r="I547" t="s">
        <v>56</v>
      </c>
      <c r="J547" t="s">
        <v>17</v>
      </c>
      <c r="K547">
        <f t="shared" si="96"/>
        <v>1</v>
      </c>
      <c r="L547">
        <f t="shared" si="97"/>
        <v>1</v>
      </c>
      <c r="M547">
        <f t="shared" si="98"/>
        <v>1</v>
      </c>
      <c r="N547">
        <f t="shared" si="99"/>
        <v>0</v>
      </c>
      <c r="O547" s="5">
        <f>SUM(Table1[[#This Row],[Spalte5]:[Spalte6]])*5</f>
        <v>15</v>
      </c>
      <c r="P547" t="s">
        <v>34</v>
      </c>
      <c r="Q547" t="s">
        <v>15</v>
      </c>
      <c r="R547" t="s">
        <v>50</v>
      </c>
      <c r="S547">
        <f t="shared" si="100"/>
        <v>1</v>
      </c>
      <c r="T547">
        <f t="shared" si="101"/>
        <v>0</v>
      </c>
      <c r="U547">
        <f t="shared" si="102"/>
        <v>0</v>
      </c>
      <c r="V547" s="5">
        <f>SUM(Table1[[#This Row],[Spalte94]:[Spalte92]])*5</f>
        <v>5</v>
      </c>
      <c r="W547" t="s">
        <v>23</v>
      </c>
      <c r="X547" s="5">
        <f t="shared" si="103"/>
        <v>0</v>
      </c>
      <c r="Y547" t="s">
        <v>18</v>
      </c>
      <c r="Z547" s="5">
        <f t="shared" si="104"/>
        <v>0</v>
      </c>
      <c r="AA547" t="s">
        <v>19</v>
      </c>
      <c r="AB547" s="5">
        <f t="shared" si="105"/>
        <v>0</v>
      </c>
      <c r="AC547" t="s">
        <v>20</v>
      </c>
      <c r="AD547" s="5">
        <f t="shared" si="106"/>
        <v>0</v>
      </c>
      <c r="AE547" t="s">
        <v>28</v>
      </c>
      <c r="AF547" s="5">
        <f t="shared" si="107"/>
        <v>0</v>
      </c>
      <c r="AG547" s="1">
        <v>7</v>
      </c>
      <c r="AH547" s="6">
        <f>ABS(8-Table1[[#This Row],[Die 1. Frauen des FCSP landet in der Regionalliga Nord (12er Liga) auf Rang...?]])</f>
        <v>1</v>
      </c>
      <c r="AI547" s="6">
        <f>0-Table1[[#This Row],[Spalte16]]</f>
        <v>-1</v>
      </c>
      <c r="AJ547" s="1">
        <v>8</v>
      </c>
      <c r="AK547" s="6">
        <f>ABS(16-Table1[[#This Row],[Die U23 des FCSP landet in der Regionalliga Nord (18er Liga) auf Rang....?]])</f>
        <v>8</v>
      </c>
      <c r="AL547" s="6">
        <f>0-Table1[[#This Row],[Spalte17]]</f>
        <v>-8</v>
      </c>
      <c r="AM54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47"/>
    </row>
    <row r="548" spans="1:42" x14ac:dyDescent="0.25">
      <c r="A548">
        <v>546</v>
      </c>
      <c r="B548" t="s">
        <v>812</v>
      </c>
      <c r="C548" s="1">
        <v>13</v>
      </c>
      <c r="D548" s="6">
        <f>-18+Table1[[#This Row],[Auf welchem Platz landet der FC St. Pauli in der 1. Bundesliga 2025/26?]]</f>
        <v>-5</v>
      </c>
      <c r="E548" t="s">
        <v>14</v>
      </c>
      <c r="F548" s="5">
        <v>5</v>
      </c>
      <c r="G548" t="s">
        <v>14</v>
      </c>
      <c r="H548" t="s">
        <v>56</v>
      </c>
      <c r="I548" t="s">
        <v>25</v>
      </c>
      <c r="J548" t="s">
        <v>54</v>
      </c>
      <c r="K548">
        <f t="shared" si="96"/>
        <v>1</v>
      </c>
      <c r="L548">
        <f t="shared" si="97"/>
        <v>1</v>
      </c>
      <c r="M548">
        <f t="shared" si="98"/>
        <v>0</v>
      </c>
      <c r="N548">
        <f t="shared" si="99"/>
        <v>0</v>
      </c>
      <c r="O548" s="5">
        <f>SUM(Table1[[#This Row],[Spalte5]:[Spalte6]])*5</f>
        <v>10</v>
      </c>
      <c r="P548" t="s">
        <v>34</v>
      </c>
      <c r="Q548" t="s">
        <v>78</v>
      </c>
      <c r="R548" t="s">
        <v>24</v>
      </c>
      <c r="S548">
        <f t="shared" si="100"/>
        <v>0</v>
      </c>
      <c r="T548">
        <f t="shared" si="101"/>
        <v>1</v>
      </c>
      <c r="U548">
        <f t="shared" si="102"/>
        <v>0</v>
      </c>
      <c r="V548" s="5">
        <f>SUM(Table1[[#This Row],[Spalte94]:[Spalte92]])*5</f>
        <v>5</v>
      </c>
      <c r="W548" t="s">
        <v>41</v>
      </c>
      <c r="X548" s="5">
        <f t="shared" si="103"/>
        <v>0</v>
      </c>
      <c r="Y548" t="s">
        <v>18</v>
      </c>
      <c r="Z548" s="5">
        <f t="shared" si="104"/>
        <v>0</v>
      </c>
      <c r="AA548" t="s">
        <v>19</v>
      </c>
      <c r="AB548" s="5">
        <f t="shared" si="105"/>
        <v>0</v>
      </c>
      <c r="AC548" t="s">
        <v>20</v>
      </c>
      <c r="AD548" s="5">
        <f t="shared" si="106"/>
        <v>0</v>
      </c>
      <c r="AE548" t="s">
        <v>28</v>
      </c>
      <c r="AF548" s="5">
        <f t="shared" si="107"/>
        <v>0</v>
      </c>
      <c r="AG548" s="1">
        <v>10</v>
      </c>
      <c r="AH548" s="6">
        <f>ABS(8-Table1[[#This Row],[Die 1. Frauen des FCSP landet in der Regionalliga Nord (12er Liga) auf Rang...?]])</f>
        <v>2</v>
      </c>
      <c r="AI548" s="6">
        <f>0-Table1[[#This Row],[Spalte16]]</f>
        <v>-2</v>
      </c>
      <c r="AJ548" s="1">
        <v>15</v>
      </c>
      <c r="AK548" s="6">
        <f>ABS(16-Table1[[#This Row],[Die U23 des FCSP landet in der Regionalliga Nord (18er Liga) auf Rang....?]])</f>
        <v>1</v>
      </c>
      <c r="AL548" s="6">
        <f>0-Table1[[#This Row],[Spalte17]]</f>
        <v>-1</v>
      </c>
      <c r="AM54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48"/>
    </row>
    <row r="549" spans="1:42" x14ac:dyDescent="0.25">
      <c r="A549">
        <v>547</v>
      </c>
      <c r="B549" t="s">
        <v>240</v>
      </c>
      <c r="C549" s="1">
        <v>12</v>
      </c>
      <c r="D549" s="6">
        <f>-18+Table1[[#This Row],[Auf welchem Platz landet der FC St. Pauli in der 1. Bundesliga 2025/26?]]</f>
        <v>-6</v>
      </c>
      <c r="E549" t="s">
        <v>14</v>
      </c>
      <c r="F549" s="5">
        <v>5</v>
      </c>
      <c r="G549" t="s">
        <v>14</v>
      </c>
      <c r="H549" t="s">
        <v>56</v>
      </c>
      <c r="I549" t="s">
        <v>16</v>
      </c>
      <c r="J549" t="s">
        <v>43</v>
      </c>
      <c r="K549">
        <f t="shared" si="96"/>
        <v>1</v>
      </c>
      <c r="L549">
        <f t="shared" si="97"/>
        <v>0</v>
      </c>
      <c r="M549">
        <f t="shared" si="98"/>
        <v>0</v>
      </c>
      <c r="N549">
        <f t="shared" si="99"/>
        <v>1</v>
      </c>
      <c r="O549" s="5">
        <f>SUM(Table1[[#This Row],[Spalte5]:[Spalte6]])*5</f>
        <v>10</v>
      </c>
      <c r="P549" t="s">
        <v>34</v>
      </c>
      <c r="Q549" t="s">
        <v>78</v>
      </c>
      <c r="R549" t="s">
        <v>15</v>
      </c>
      <c r="S549">
        <f t="shared" si="100"/>
        <v>0</v>
      </c>
      <c r="T549">
        <f t="shared" si="101"/>
        <v>1</v>
      </c>
      <c r="U549">
        <f t="shared" si="102"/>
        <v>0</v>
      </c>
      <c r="V549" s="5">
        <f>SUM(Table1[[#This Row],[Spalte94]:[Spalte92]])*5</f>
        <v>5</v>
      </c>
      <c r="W549" t="s">
        <v>34</v>
      </c>
      <c r="X549" s="5">
        <f t="shared" si="103"/>
        <v>0</v>
      </c>
      <c r="Y549" t="s">
        <v>18</v>
      </c>
      <c r="Z549" s="5">
        <f t="shared" si="104"/>
        <v>0</v>
      </c>
      <c r="AA549" t="s">
        <v>35</v>
      </c>
      <c r="AB549" s="5">
        <f t="shared" si="105"/>
        <v>0</v>
      </c>
      <c r="AC549" t="s">
        <v>20</v>
      </c>
      <c r="AD549" s="5">
        <f t="shared" si="106"/>
        <v>0</v>
      </c>
      <c r="AE549" t="s">
        <v>32</v>
      </c>
      <c r="AF549" s="5">
        <f t="shared" si="107"/>
        <v>0</v>
      </c>
      <c r="AG549" s="1">
        <v>7</v>
      </c>
      <c r="AH549" s="6">
        <f>ABS(8-Table1[[#This Row],[Die 1. Frauen des FCSP landet in der Regionalliga Nord (12er Liga) auf Rang...?]])</f>
        <v>1</v>
      </c>
      <c r="AI549" s="6">
        <f>0-Table1[[#This Row],[Spalte16]]</f>
        <v>-1</v>
      </c>
      <c r="AJ549" s="1">
        <v>15</v>
      </c>
      <c r="AK549" s="6">
        <f>ABS(16-Table1[[#This Row],[Die U23 des FCSP landet in der Regionalliga Nord (18er Liga) auf Rang....?]])</f>
        <v>1</v>
      </c>
      <c r="AL549" s="6">
        <f>0-Table1[[#This Row],[Spalte17]]</f>
        <v>-1</v>
      </c>
      <c r="AM54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49"/>
    </row>
    <row r="550" spans="1:42" x14ac:dyDescent="0.25">
      <c r="A550">
        <v>548</v>
      </c>
      <c r="B550" t="s">
        <v>228</v>
      </c>
      <c r="C550" s="1">
        <v>13</v>
      </c>
      <c r="D550" s="6">
        <f>-18+Table1[[#This Row],[Auf welchem Platz landet der FC St. Pauli in der 1. Bundesliga 2025/26?]]</f>
        <v>-5</v>
      </c>
      <c r="E550" t="s">
        <v>14</v>
      </c>
      <c r="F550" s="5">
        <v>5</v>
      </c>
      <c r="G550" t="s">
        <v>14</v>
      </c>
      <c r="H550" t="s">
        <v>56</v>
      </c>
      <c r="I550" t="s">
        <v>54</v>
      </c>
      <c r="J550" t="s">
        <v>17</v>
      </c>
      <c r="K550">
        <f t="shared" si="96"/>
        <v>1</v>
      </c>
      <c r="L550">
        <f t="shared" si="97"/>
        <v>0</v>
      </c>
      <c r="M550">
        <f t="shared" si="98"/>
        <v>1</v>
      </c>
      <c r="N550">
        <f t="shared" si="99"/>
        <v>0</v>
      </c>
      <c r="O550" s="5">
        <f>SUM(Table1[[#This Row],[Spalte5]:[Spalte6]])*5</f>
        <v>10</v>
      </c>
      <c r="P550" t="s">
        <v>34</v>
      </c>
      <c r="Q550" t="s">
        <v>78</v>
      </c>
      <c r="R550" t="s">
        <v>23</v>
      </c>
      <c r="S550">
        <f t="shared" si="100"/>
        <v>0</v>
      </c>
      <c r="T550">
        <f t="shared" si="101"/>
        <v>1</v>
      </c>
      <c r="U550">
        <f t="shared" si="102"/>
        <v>0</v>
      </c>
      <c r="V550" s="5">
        <f>SUM(Table1[[#This Row],[Spalte94]:[Spalte92]])*5</f>
        <v>5</v>
      </c>
      <c r="W550" t="s">
        <v>58</v>
      </c>
      <c r="X550" s="5">
        <f t="shared" si="103"/>
        <v>0</v>
      </c>
      <c r="Y550" t="s">
        <v>18</v>
      </c>
      <c r="Z550" s="5">
        <f t="shared" si="104"/>
        <v>0</v>
      </c>
      <c r="AA550" t="s">
        <v>19</v>
      </c>
      <c r="AB550" s="5">
        <f t="shared" si="105"/>
        <v>0</v>
      </c>
      <c r="AC550" t="s">
        <v>20</v>
      </c>
      <c r="AD550" s="5">
        <f t="shared" si="106"/>
        <v>0</v>
      </c>
      <c r="AE550" t="s">
        <v>28</v>
      </c>
      <c r="AF550" s="5">
        <f t="shared" si="107"/>
        <v>0</v>
      </c>
      <c r="AG550" s="1">
        <v>7</v>
      </c>
      <c r="AH550" s="6">
        <f>ABS(8-Table1[[#This Row],[Die 1. Frauen des FCSP landet in der Regionalliga Nord (12er Liga) auf Rang...?]])</f>
        <v>1</v>
      </c>
      <c r="AI550" s="6">
        <f>0-Table1[[#This Row],[Spalte16]]</f>
        <v>-1</v>
      </c>
      <c r="AJ550" s="1">
        <v>14</v>
      </c>
      <c r="AK550" s="6">
        <f>ABS(16-Table1[[#This Row],[Die U23 des FCSP landet in der Regionalliga Nord (18er Liga) auf Rang....?]])</f>
        <v>2</v>
      </c>
      <c r="AL550" s="6">
        <f>0-Table1[[#This Row],[Spalte17]]</f>
        <v>-2</v>
      </c>
      <c r="AM55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50"/>
    </row>
    <row r="551" spans="1:42" x14ac:dyDescent="0.25">
      <c r="A551">
        <v>549</v>
      </c>
      <c r="B551" t="s">
        <v>549</v>
      </c>
      <c r="C551" s="1">
        <v>7</v>
      </c>
      <c r="D551" s="6">
        <f>-18+Table1[[#This Row],[Auf welchem Platz landet der FC St. Pauli in der 1. Bundesliga 2025/26?]]</f>
        <v>-11</v>
      </c>
      <c r="E551" t="s">
        <v>14</v>
      </c>
      <c r="F551" s="5">
        <v>5</v>
      </c>
      <c r="G551" t="s">
        <v>14</v>
      </c>
      <c r="H551" t="s">
        <v>56</v>
      </c>
      <c r="I551" t="s">
        <v>25</v>
      </c>
      <c r="J551" t="s">
        <v>43</v>
      </c>
      <c r="K551">
        <f t="shared" si="96"/>
        <v>1</v>
      </c>
      <c r="L551">
        <f t="shared" si="97"/>
        <v>1</v>
      </c>
      <c r="M551">
        <f t="shared" si="98"/>
        <v>0</v>
      </c>
      <c r="N551">
        <f t="shared" si="99"/>
        <v>0</v>
      </c>
      <c r="O551" s="5">
        <f>SUM(Table1[[#This Row],[Spalte5]:[Spalte6]])*5</f>
        <v>10</v>
      </c>
      <c r="P551" t="s">
        <v>78</v>
      </c>
      <c r="Q551" t="s">
        <v>34</v>
      </c>
      <c r="R551" t="s">
        <v>15</v>
      </c>
      <c r="S551">
        <f t="shared" si="100"/>
        <v>0</v>
      </c>
      <c r="T551">
        <f t="shared" si="101"/>
        <v>1</v>
      </c>
      <c r="U551">
        <f t="shared" si="102"/>
        <v>0</v>
      </c>
      <c r="V551" s="5">
        <f>SUM(Table1[[#This Row],[Spalte94]:[Spalte92]])*5</f>
        <v>5</v>
      </c>
      <c r="W551" t="s">
        <v>23</v>
      </c>
      <c r="X551" s="5">
        <f t="shared" si="103"/>
        <v>0</v>
      </c>
      <c r="Y551" t="s">
        <v>48</v>
      </c>
      <c r="Z551" s="5">
        <f t="shared" si="104"/>
        <v>0</v>
      </c>
      <c r="AA551" t="s">
        <v>19</v>
      </c>
      <c r="AB551" s="5">
        <f t="shared" si="105"/>
        <v>0</v>
      </c>
      <c r="AC551" t="s">
        <v>31</v>
      </c>
      <c r="AD551" s="5">
        <f t="shared" si="106"/>
        <v>0</v>
      </c>
      <c r="AE551" t="s">
        <v>21</v>
      </c>
      <c r="AF551" s="5">
        <f t="shared" si="107"/>
        <v>0</v>
      </c>
      <c r="AG551" s="1">
        <v>8</v>
      </c>
      <c r="AH551" s="6">
        <f>ABS(8-Table1[[#This Row],[Die 1. Frauen des FCSP landet in der Regionalliga Nord (12er Liga) auf Rang...?]])</f>
        <v>0</v>
      </c>
      <c r="AI551" s="6">
        <v>5</v>
      </c>
      <c r="AJ551" s="1">
        <v>14</v>
      </c>
      <c r="AK551" s="6">
        <f>ABS(16-Table1[[#This Row],[Die U23 des FCSP landet in der Regionalliga Nord (18er Liga) auf Rang....?]])</f>
        <v>2</v>
      </c>
      <c r="AL551" s="6">
        <f>0-Table1[[#This Row],[Spalte17]]</f>
        <v>-2</v>
      </c>
      <c r="AM55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51"/>
    </row>
    <row r="552" spans="1:42" x14ac:dyDescent="0.25">
      <c r="A552">
        <v>550</v>
      </c>
      <c r="B552" t="s">
        <v>668</v>
      </c>
      <c r="C552" s="1">
        <v>12</v>
      </c>
      <c r="D552" s="6">
        <f>-18+Table1[[#This Row],[Auf welchem Platz landet der FC St. Pauli in der 1. Bundesliga 2025/26?]]</f>
        <v>-6</v>
      </c>
      <c r="E552" t="s">
        <v>56</v>
      </c>
      <c r="F552" s="5"/>
      <c r="G552" t="s">
        <v>56</v>
      </c>
      <c r="H552" t="s">
        <v>14</v>
      </c>
      <c r="I552" t="s">
        <v>25</v>
      </c>
      <c r="J552" t="s">
        <v>43</v>
      </c>
      <c r="K552">
        <f t="shared" si="96"/>
        <v>1</v>
      </c>
      <c r="L552">
        <f t="shared" si="97"/>
        <v>1</v>
      </c>
      <c r="M552">
        <f t="shared" si="98"/>
        <v>0</v>
      </c>
      <c r="N552">
        <f t="shared" si="99"/>
        <v>0</v>
      </c>
      <c r="O552" s="5">
        <f>SUM(Table1[[#This Row],[Spalte5]:[Spalte6]])*5</f>
        <v>10</v>
      </c>
      <c r="P552" t="s">
        <v>78</v>
      </c>
      <c r="Q552" t="s">
        <v>23</v>
      </c>
      <c r="R552" t="s">
        <v>34</v>
      </c>
      <c r="S552">
        <f t="shared" si="100"/>
        <v>0</v>
      </c>
      <c r="T552">
        <f t="shared" si="101"/>
        <v>1</v>
      </c>
      <c r="U552">
        <f t="shared" si="102"/>
        <v>0</v>
      </c>
      <c r="V552" s="5">
        <f>SUM(Table1[[#This Row],[Spalte94]:[Spalte92]])*5</f>
        <v>5</v>
      </c>
      <c r="W552" t="s">
        <v>23</v>
      </c>
      <c r="X552" s="5">
        <f t="shared" si="103"/>
        <v>0</v>
      </c>
      <c r="Y552" t="s">
        <v>18</v>
      </c>
      <c r="Z552" s="5">
        <f t="shared" si="104"/>
        <v>0</v>
      </c>
      <c r="AA552" t="s">
        <v>19</v>
      </c>
      <c r="AB552" s="5">
        <f t="shared" si="105"/>
        <v>0</v>
      </c>
      <c r="AC552" t="s">
        <v>20</v>
      </c>
      <c r="AD552" s="5">
        <f t="shared" si="106"/>
        <v>0</v>
      </c>
      <c r="AE552" t="s">
        <v>28</v>
      </c>
      <c r="AF552" s="5">
        <f t="shared" si="107"/>
        <v>0</v>
      </c>
      <c r="AG552" s="1">
        <v>8</v>
      </c>
      <c r="AH552" s="6">
        <f>ABS(8-Table1[[#This Row],[Die 1. Frauen des FCSP landet in der Regionalliga Nord (12er Liga) auf Rang...?]])</f>
        <v>0</v>
      </c>
      <c r="AI552" s="6">
        <v>5</v>
      </c>
      <c r="AJ552" s="1">
        <v>14</v>
      </c>
      <c r="AK552" s="6">
        <f>ABS(16-Table1[[#This Row],[Die U23 des FCSP landet in der Regionalliga Nord (18er Liga) auf Rang....?]])</f>
        <v>2</v>
      </c>
      <c r="AL552" s="6">
        <f>0-Table1[[#This Row],[Spalte17]]</f>
        <v>-2</v>
      </c>
      <c r="AM55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52"/>
    </row>
    <row r="553" spans="1:42" x14ac:dyDescent="0.25">
      <c r="A553">
        <v>551</v>
      </c>
      <c r="B553" t="s">
        <v>375</v>
      </c>
      <c r="C553" s="1">
        <v>9</v>
      </c>
      <c r="D553" s="6">
        <f>-18+Table1[[#This Row],[Auf welchem Platz landet der FC St. Pauli in der 1. Bundesliga 2025/26?]]</f>
        <v>-9</v>
      </c>
      <c r="E553" t="s">
        <v>14</v>
      </c>
      <c r="F553" s="5">
        <v>5</v>
      </c>
      <c r="G553" t="s">
        <v>14</v>
      </c>
      <c r="H553" t="s">
        <v>25</v>
      </c>
      <c r="I553" t="s">
        <v>43</v>
      </c>
      <c r="J553" t="s">
        <v>54</v>
      </c>
      <c r="K553">
        <f t="shared" si="96"/>
        <v>1</v>
      </c>
      <c r="L553">
        <f t="shared" si="97"/>
        <v>1</v>
      </c>
      <c r="M553">
        <f t="shared" si="98"/>
        <v>0</v>
      </c>
      <c r="N553">
        <f t="shared" si="99"/>
        <v>0</v>
      </c>
      <c r="O553" s="5">
        <f>SUM(Table1[[#This Row],[Spalte5]:[Spalte6]])*5</f>
        <v>10</v>
      </c>
      <c r="P553" t="s">
        <v>34</v>
      </c>
      <c r="Q553" t="s">
        <v>23</v>
      </c>
      <c r="R553" t="s">
        <v>78</v>
      </c>
      <c r="S553">
        <f t="shared" si="100"/>
        <v>0</v>
      </c>
      <c r="T553">
        <f t="shared" si="101"/>
        <v>1</v>
      </c>
      <c r="U553">
        <f t="shared" si="102"/>
        <v>0</v>
      </c>
      <c r="V553" s="5">
        <f>SUM(Table1[[#This Row],[Spalte94]:[Spalte92]])*5</f>
        <v>5</v>
      </c>
      <c r="W553" t="s">
        <v>23</v>
      </c>
      <c r="X553" s="5">
        <f t="shared" si="103"/>
        <v>0</v>
      </c>
      <c r="Y553" t="s">
        <v>18</v>
      </c>
      <c r="Z553" s="5">
        <f t="shared" si="104"/>
        <v>0</v>
      </c>
      <c r="AA553" t="s">
        <v>19</v>
      </c>
      <c r="AB553" s="5">
        <f t="shared" si="105"/>
        <v>0</v>
      </c>
      <c r="AC553" t="s">
        <v>31</v>
      </c>
      <c r="AD553" s="5">
        <f t="shared" si="106"/>
        <v>0</v>
      </c>
      <c r="AE553" t="s">
        <v>21</v>
      </c>
      <c r="AF553" s="5">
        <f t="shared" si="107"/>
        <v>0</v>
      </c>
      <c r="AG553" s="1">
        <v>8</v>
      </c>
      <c r="AH553" s="6">
        <f>ABS(8-Table1[[#This Row],[Die 1. Frauen des FCSP landet in der Regionalliga Nord (12er Liga) auf Rang...?]])</f>
        <v>0</v>
      </c>
      <c r="AI553" s="6">
        <v>5</v>
      </c>
      <c r="AJ553" s="1">
        <v>12</v>
      </c>
      <c r="AK553" s="6">
        <f>ABS(16-Table1[[#This Row],[Die U23 des FCSP landet in der Regionalliga Nord (18er Liga) auf Rang....?]])</f>
        <v>4</v>
      </c>
      <c r="AL553" s="6">
        <f>0-Table1[[#This Row],[Spalte17]]</f>
        <v>-4</v>
      </c>
      <c r="AM55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53"/>
    </row>
    <row r="554" spans="1:42" x14ac:dyDescent="0.25">
      <c r="A554">
        <v>552</v>
      </c>
      <c r="B554" t="s">
        <v>314</v>
      </c>
      <c r="C554" s="1">
        <v>12</v>
      </c>
      <c r="D554" s="6">
        <f>-18+Table1[[#This Row],[Auf welchem Platz landet der FC St. Pauli in der 1. Bundesliga 2025/26?]]</f>
        <v>-6</v>
      </c>
      <c r="E554" t="s">
        <v>14</v>
      </c>
      <c r="F554" s="5">
        <v>5</v>
      </c>
      <c r="G554" t="s">
        <v>14</v>
      </c>
      <c r="H554" t="s">
        <v>56</v>
      </c>
      <c r="I554" t="s">
        <v>16</v>
      </c>
      <c r="J554" t="s">
        <v>25</v>
      </c>
      <c r="K554">
        <f t="shared" si="96"/>
        <v>1</v>
      </c>
      <c r="L554">
        <f t="shared" si="97"/>
        <v>1</v>
      </c>
      <c r="M554">
        <f t="shared" si="98"/>
        <v>0</v>
      </c>
      <c r="N554">
        <f t="shared" si="99"/>
        <v>1</v>
      </c>
      <c r="O554" s="5">
        <f>SUM(Table1[[#This Row],[Spalte5]:[Spalte6]])*5</f>
        <v>15</v>
      </c>
      <c r="P554" t="s">
        <v>34</v>
      </c>
      <c r="Q554" t="s">
        <v>78</v>
      </c>
      <c r="R554" t="s">
        <v>15</v>
      </c>
      <c r="S554">
        <f t="shared" si="100"/>
        <v>0</v>
      </c>
      <c r="T554">
        <f t="shared" si="101"/>
        <v>1</v>
      </c>
      <c r="U554">
        <f t="shared" si="102"/>
        <v>0</v>
      </c>
      <c r="V554" s="5">
        <f>SUM(Table1[[#This Row],[Spalte94]:[Spalte92]])*5</f>
        <v>5</v>
      </c>
      <c r="W554" t="s">
        <v>34</v>
      </c>
      <c r="X554" s="5">
        <f t="shared" si="103"/>
        <v>0</v>
      </c>
      <c r="Y554" t="s">
        <v>48</v>
      </c>
      <c r="Z554" s="5">
        <f t="shared" si="104"/>
        <v>0</v>
      </c>
      <c r="AA554" t="s">
        <v>19</v>
      </c>
      <c r="AB554" s="5">
        <f t="shared" si="105"/>
        <v>0</v>
      </c>
      <c r="AC554" t="s">
        <v>20</v>
      </c>
      <c r="AD554" s="5">
        <f t="shared" si="106"/>
        <v>0</v>
      </c>
      <c r="AE554" t="s">
        <v>32</v>
      </c>
      <c r="AF554" s="5">
        <f t="shared" si="107"/>
        <v>0</v>
      </c>
      <c r="AG554" s="1">
        <v>3</v>
      </c>
      <c r="AH554" s="6">
        <f>ABS(8-Table1[[#This Row],[Die 1. Frauen des FCSP landet in der Regionalliga Nord (12er Liga) auf Rang...?]])</f>
        <v>5</v>
      </c>
      <c r="AI554" s="6">
        <f>0-Table1[[#This Row],[Spalte16]]</f>
        <v>-5</v>
      </c>
      <c r="AJ554" s="1">
        <v>14</v>
      </c>
      <c r="AK554" s="6">
        <f>ABS(16-Table1[[#This Row],[Die U23 des FCSP landet in der Regionalliga Nord (18er Liga) auf Rang....?]])</f>
        <v>2</v>
      </c>
      <c r="AL554" s="6">
        <f>0-Table1[[#This Row],[Spalte17]]</f>
        <v>-2</v>
      </c>
      <c r="AM55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54"/>
    </row>
    <row r="555" spans="1:42" x14ac:dyDescent="0.25">
      <c r="A555">
        <v>553</v>
      </c>
      <c r="B555" t="s">
        <v>343</v>
      </c>
      <c r="C555" s="1">
        <v>14</v>
      </c>
      <c r="D555" s="6">
        <f>-18+Table1[[#This Row],[Auf welchem Platz landet der FC St. Pauli in der 1. Bundesliga 2025/26?]]</f>
        <v>-4</v>
      </c>
      <c r="E555" t="s">
        <v>14</v>
      </c>
      <c r="F555" s="5">
        <v>5</v>
      </c>
      <c r="G555" t="s">
        <v>14</v>
      </c>
      <c r="H555" t="s">
        <v>54</v>
      </c>
      <c r="I555" t="s">
        <v>56</v>
      </c>
      <c r="J555" t="s">
        <v>25</v>
      </c>
      <c r="K555">
        <f t="shared" si="96"/>
        <v>1</v>
      </c>
      <c r="L555">
        <f t="shared" si="97"/>
        <v>1</v>
      </c>
      <c r="M555">
        <f t="shared" si="98"/>
        <v>0</v>
      </c>
      <c r="N555">
        <f t="shared" si="99"/>
        <v>0</v>
      </c>
      <c r="O555" s="5">
        <f>SUM(Table1[[#This Row],[Spalte5]:[Spalte6]])*5</f>
        <v>10</v>
      </c>
      <c r="P555" t="s">
        <v>34</v>
      </c>
      <c r="Q555" t="s">
        <v>15</v>
      </c>
      <c r="R555" t="s">
        <v>23</v>
      </c>
      <c r="S555">
        <f t="shared" si="100"/>
        <v>0</v>
      </c>
      <c r="T555">
        <f t="shared" si="101"/>
        <v>0</v>
      </c>
      <c r="U555">
        <f t="shared" si="102"/>
        <v>0</v>
      </c>
      <c r="V555" s="5">
        <f>SUM(Table1[[#This Row],[Spalte94]:[Spalte92]])*5</f>
        <v>0</v>
      </c>
      <c r="W555" t="s">
        <v>24</v>
      </c>
      <c r="X555" s="5">
        <f t="shared" si="103"/>
        <v>0</v>
      </c>
      <c r="Y555" t="s">
        <v>18</v>
      </c>
      <c r="Z555" s="5">
        <f t="shared" si="104"/>
        <v>0</v>
      </c>
      <c r="AA555" t="s">
        <v>19</v>
      </c>
      <c r="AB555" s="5">
        <f t="shared" si="105"/>
        <v>0</v>
      </c>
      <c r="AC555" t="s">
        <v>27</v>
      </c>
      <c r="AD555" s="5">
        <f t="shared" si="106"/>
        <v>5</v>
      </c>
      <c r="AE555" t="s">
        <v>28</v>
      </c>
      <c r="AF555" s="5">
        <f t="shared" si="107"/>
        <v>0</v>
      </c>
      <c r="AG555" s="1">
        <v>6</v>
      </c>
      <c r="AH555" s="6">
        <f>ABS(8-Table1[[#This Row],[Die 1. Frauen des FCSP landet in der Regionalliga Nord (12er Liga) auf Rang...?]])</f>
        <v>2</v>
      </c>
      <c r="AI555" s="6">
        <f>0-Table1[[#This Row],[Spalte16]]</f>
        <v>-2</v>
      </c>
      <c r="AJ555" s="1">
        <v>14</v>
      </c>
      <c r="AK555" s="6">
        <f>ABS(16-Table1[[#This Row],[Die U23 des FCSP landet in der Regionalliga Nord (18er Liga) auf Rang....?]])</f>
        <v>2</v>
      </c>
      <c r="AL555" s="6">
        <f>0-Table1[[#This Row],[Spalte17]]</f>
        <v>-2</v>
      </c>
      <c r="AM55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55"/>
    </row>
    <row r="556" spans="1:42" x14ac:dyDescent="0.25">
      <c r="A556">
        <v>554</v>
      </c>
      <c r="B556" t="s">
        <v>773</v>
      </c>
      <c r="C556" s="1">
        <v>13</v>
      </c>
      <c r="D556" s="6">
        <f>-18+Table1[[#This Row],[Auf welchem Platz landet der FC St. Pauli in der 1. Bundesliga 2025/26?]]</f>
        <v>-5</v>
      </c>
      <c r="E556" t="s">
        <v>14</v>
      </c>
      <c r="F556" s="5">
        <v>5</v>
      </c>
      <c r="G556" t="s">
        <v>54</v>
      </c>
      <c r="H556" t="s">
        <v>56</v>
      </c>
      <c r="I556" t="s">
        <v>16</v>
      </c>
      <c r="J556" t="s">
        <v>25</v>
      </c>
      <c r="K556">
        <f t="shared" si="96"/>
        <v>0</v>
      </c>
      <c r="L556">
        <f t="shared" si="97"/>
        <v>1</v>
      </c>
      <c r="M556">
        <f t="shared" si="98"/>
        <v>0</v>
      </c>
      <c r="N556">
        <f t="shared" si="99"/>
        <v>1</v>
      </c>
      <c r="O556" s="5">
        <f>SUM(Table1[[#This Row],[Spalte5]:[Spalte6]])*5</f>
        <v>10</v>
      </c>
      <c r="P556" t="s">
        <v>78</v>
      </c>
      <c r="Q556" t="s">
        <v>34</v>
      </c>
      <c r="R556" t="s">
        <v>23</v>
      </c>
      <c r="S556">
        <f t="shared" si="100"/>
        <v>0</v>
      </c>
      <c r="T556">
        <f t="shared" si="101"/>
        <v>1</v>
      </c>
      <c r="U556">
        <f t="shared" si="102"/>
        <v>0</v>
      </c>
      <c r="V556" s="5">
        <f>SUM(Table1[[#This Row],[Spalte94]:[Spalte92]])*5</f>
        <v>5</v>
      </c>
      <c r="W556" t="s">
        <v>58</v>
      </c>
      <c r="X556" s="5">
        <f t="shared" si="103"/>
        <v>0</v>
      </c>
      <c r="Y556" t="s">
        <v>30</v>
      </c>
      <c r="Z556" s="5">
        <f t="shared" si="104"/>
        <v>0</v>
      </c>
      <c r="AA556" t="s">
        <v>19</v>
      </c>
      <c r="AB556" s="5">
        <f t="shared" si="105"/>
        <v>0</v>
      </c>
      <c r="AC556" t="s">
        <v>20</v>
      </c>
      <c r="AD556" s="5">
        <f t="shared" si="106"/>
        <v>0</v>
      </c>
      <c r="AE556" t="s">
        <v>28</v>
      </c>
      <c r="AF556" s="5">
        <f t="shared" si="107"/>
        <v>0</v>
      </c>
      <c r="AG556" s="1">
        <v>10</v>
      </c>
      <c r="AH556" s="6">
        <f>ABS(8-Table1[[#This Row],[Die 1. Frauen des FCSP landet in der Regionalliga Nord (12er Liga) auf Rang...?]])</f>
        <v>2</v>
      </c>
      <c r="AI556" s="6">
        <f>0-Table1[[#This Row],[Spalte16]]</f>
        <v>-2</v>
      </c>
      <c r="AJ556" s="1">
        <v>15</v>
      </c>
      <c r="AK556" s="6">
        <f>ABS(16-Table1[[#This Row],[Die U23 des FCSP landet in der Regionalliga Nord (18er Liga) auf Rang....?]])</f>
        <v>1</v>
      </c>
      <c r="AL556" s="6">
        <f>0-Table1[[#This Row],[Spalte17]]</f>
        <v>-1</v>
      </c>
      <c r="AM55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12</v>
      </c>
      <c r="AP556"/>
    </row>
    <row r="557" spans="1:42" x14ac:dyDescent="0.25">
      <c r="A557">
        <v>555</v>
      </c>
      <c r="B557" t="s">
        <v>572</v>
      </c>
      <c r="C557" s="1">
        <v>14</v>
      </c>
      <c r="D557" s="6">
        <f>-18+Table1[[#This Row],[Auf welchem Platz landet der FC St. Pauli in der 1. Bundesliga 2025/26?]]</f>
        <v>-4</v>
      </c>
      <c r="E557" t="s">
        <v>14</v>
      </c>
      <c r="F557" s="5">
        <v>5</v>
      </c>
      <c r="G557" t="s">
        <v>54</v>
      </c>
      <c r="H557" t="s">
        <v>56</v>
      </c>
      <c r="I557" t="s">
        <v>14</v>
      </c>
      <c r="J557" t="s">
        <v>17</v>
      </c>
      <c r="K557">
        <f t="shared" si="96"/>
        <v>1</v>
      </c>
      <c r="L557">
        <f t="shared" si="97"/>
        <v>0</v>
      </c>
      <c r="M557">
        <f t="shared" si="98"/>
        <v>1</v>
      </c>
      <c r="N557">
        <f t="shared" si="99"/>
        <v>0</v>
      </c>
      <c r="O557" s="5">
        <f>SUM(Table1[[#This Row],[Spalte5]:[Spalte6]])*5</f>
        <v>10</v>
      </c>
      <c r="P557" t="s">
        <v>34</v>
      </c>
      <c r="Q557" t="s">
        <v>15</v>
      </c>
      <c r="R557" t="s">
        <v>78</v>
      </c>
      <c r="S557">
        <f t="shared" si="100"/>
        <v>0</v>
      </c>
      <c r="T557">
        <f t="shared" si="101"/>
        <v>1</v>
      </c>
      <c r="U557">
        <f t="shared" si="102"/>
        <v>0</v>
      </c>
      <c r="V557" s="5">
        <f>SUM(Table1[[#This Row],[Spalte94]:[Spalte92]])*5</f>
        <v>5</v>
      </c>
      <c r="W557" t="s">
        <v>34</v>
      </c>
      <c r="X557" s="5">
        <f t="shared" si="103"/>
        <v>0</v>
      </c>
      <c r="Y557" t="s">
        <v>18</v>
      </c>
      <c r="Z557" s="5">
        <f t="shared" si="104"/>
        <v>0</v>
      </c>
      <c r="AA557" t="s">
        <v>35</v>
      </c>
      <c r="AB557" s="5">
        <f t="shared" si="105"/>
        <v>0</v>
      </c>
      <c r="AC557" t="s">
        <v>20</v>
      </c>
      <c r="AD557" s="5">
        <f t="shared" si="106"/>
        <v>0</v>
      </c>
      <c r="AE557" t="s">
        <v>28</v>
      </c>
      <c r="AF557" s="5">
        <f t="shared" si="107"/>
        <v>0</v>
      </c>
      <c r="AG557" s="1">
        <v>4</v>
      </c>
      <c r="AH557" s="6">
        <f>ABS(8-Table1[[#This Row],[Die 1. Frauen des FCSP landet in der Regionalliga Nord (12er Liga) auf Rang...?]])</f>
        <v>4</v>
      </c>
      <c r="AI557" s="6">
        <f>0-Table1[[#This Row],[Spalte16]]</f>
        <v>-4</v>
      </c>
      <c r="AJ557" s="1">
        <v>17</v>
      </c>
      <c r="AK557" s="6">
        <f>ABS(16-Table1[[#This Row],[Die U23 des FCSP landet in der Regionalliga Nord (18er Liga) auf Rang....?]])</f>
        <v>1</v>
      </c>
      <c r="AL557" s="6">
        <f>0-Table1[[#This Row],[Spalte17]]</f>
        <v>-1</v>
      </c>
      <c r="AM55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57"/>
    </row>
    <row r="558" spans="1:42" x14ac:dyDescent="0.25">
      <c r="A558">
        <v>556</v>
      </c>
      <c r="B558" t="s">
        <v>178</v>
      </c>
      <c r="C558" s="1">
        <v>15</v>
      </c>
      <c r="D558" s="6">
        <f>-18+Table1[[#This Row],[Auf welchem Platz landet der FC St. Pauli in der 1. Bundesliga 2025/26?]]</f>
        <v>-3</v>
      </c>
      <c r="E558" t="s">
        <v>14</v>
      </c>
      <c r="F558" s="5">
        <v>5</v>
      </c>
      <c r="G558" t="s">
        <v>14</v>
      </c>
      <c r="H558" t="s">
        <v>25</v>
      </c>
      <c r="I558" t="s">
        <v>17</v>
      </c>
      <c r="J558" t="s">
        <v>16</v>
      </c>
      <c r="K558">
        <f t="shared" si="96"/>
        <v>1</v>
      </c>
      <c r="L558">
        <f t="shared" si="97"/>
        <v>1</v>
      </c>
      <c r="M558">
        <f t="shared" si="98"/>
        <v>1</v>
      </c>
      <c r="N558">
        <f t="shared" si="99"/>
        <v>1</v>
      </c>
      <c r="O558" s="5">
        <f>SUM(Table1[[#This Row],[Spalte5]:[Spalte6]])*5</f>
        <v>20</v>
      </c>
      <c r="P558" t="s">
        <v>78</v>
      </c>
      <c r="Q558" t="s">
        <v>41</v>
      </c>
      <c r="R558" t="s">
        <v>34</v>
      </c>
      <c r="S558">
        <f t="shared" si="100"/>
        <v>0</v>
      </c>
      <c r="T558">
        <f t="shared" si="101"/>
        <v>1</v>
      </c>
      <c r="U558">
        <f t="shared" si="102"/>
        <v>0</v>
      </c>
      <c r="V558" s="5">
        <f>SUM(Table1[[#This Row],[Spalte94]:[Spalte92]])*5</f>
        <v>5</v>
      </c>
      <c r="W558" t="s">
        <v>34</v>
      </c>
      <c r="X558" s="5">
        <f t="shared" si="103"/>
        <v>0</v>
      </c>
      <c r="Y558" t="s">
        <v>18</v>
      </c>
      <c r="Z558" s="5">
        <f t="shared" si="104"/>
        <v>0</v>
      </c>
      <c r="AA558" t="s">
        <v>35</v>
      </c>
      <c r="AB558" s="5">
        <f t="shared" si="105"/>
        <v>0</v>
      </c>
      <c r="AC558" t="s">
        <v>20</v>
      </c>
      <c r="AD558" s="5">
        <f t="shared" si="106"/>
        <v>0</v>
      </c>
      <c r="AE558" t="s">
        <v>28</v>
      </c>
      <c r="AF558" s="5">
        <f t="shared" si="107"/>
        <v>0</v>
      </c>
      <c r="AG558" s="1">
        <v>3</v>
      </c>
      <c r="AH558" s="6">
        <f>ABS(8-Table1[[#This Row],[Die 1. Frauen des FCSP landet in der Regionalliga Nord (12er Liga) auf Rang...?]])</f>
        <v>5</v>
      </c>
      <c r="AI558" s="6">
        <f>0-Table1[[#This Row],[Spalte16]]</f>
        <v>-5</v>
      </c>
      <c r="AJ558" s="1">
        <v>5</v>
      </c>
      <c r="AK558" s="6">
        <f>ABS(16-Table1[[#This Row],[Die U23 des FCSP landet in der Regionalliga Nord (18er Liga) auf Rang....?]])</f>
        <v>11</v>
      </c>
      <c r="AL558" s="6">
        <f>0-Table1[[#This Row],[Spalte17]]</f>
        <v>-11</v>
      </c>
      <c r="AM55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58"/>
    </row>
    <row r="559" spans="1:42" x14ac:dyDescent="0.25">
      <c r="A559">
        <v>557</v>
      </c>
      <c r="B559" t="s">
        <v>363</v>
      </c>
      <c r="C559" s="1">
        <v>12</v>
      </c>
      <c r="D559" s="6">
        <f>-18+Table1[[#This Row],[Auf welchem Platz landet der FC St. Pauli in der 1. Bundesliga 2025/26?]]</f>
        <v>-6</v>
      </c>
      <c r="E559" t="s">
        <v>14</v>
      </c>
      <c r="F559" s="5">
        <v>5</v>
      </c>
      <c r="G559" t="s">
        <v>14</v>
      </c>
      <c r="H559" t="s">
        <v>25</v>
      </c>
      <c r="I559" t="s">
        <v>56</v>
      </c>
      <c r="J559" t="s">
        <v>43</v>
      </c>
      <c r="K559">
        <f t="shared" si="96"/>
        <v>1</v>
      </c>
      <c r="L559">
        <f t="shared" si="97"/>
        <v>1</v>
      </c>
      <c r="M559">
        <f t="shared" si="98"/>
        <v>0</v>
      </c>
      <c r="N559">
        <f t="shared" si="99"/>
        <v>0</v>
      </c>
      <c r="O559" s="5">
        <f>SUM(Table1[[#This Row],[Spalte5]:[Spalte6]])*5</f>
        <v>10</v>
      </c>
      <c r="P559" t="s">
        <v>78</v>
      </c>
      <c r="Q559" t="s">
        <v>34</v>
      </c>
      <c r="R559" t="s">
        <v>23</v>
      </c>
      <c r="S559">
        <f t="shared" si="100"/>
        <v>0</v>
      </c>
      <c r="T559">
        <f t="shared" si="101"/>
        <v>1</v>
      </c>
      <c r="U559">
        <f t="shared" si="102"/>
        <v>0</v>
      </c>
      <c r="V559" s="5">
        <f>SUM(Table1[[#This Row],[Spalte94]:[Spalte92]])*5</f>
        <v>5</v>
      </c>
      <c r="W559" t="s">
        <v>133</v>
      </c>
      <c r="X559" s="5">
        <f t="shared" si="103"/>
        <v>0</v>
      </c>
      <c r="Y559" t="s">
        <v>48</v>
      </c>
      <c r="Z559" s="5">
        <f t="shared" si="104"/>
        <v>0</v>
      </c>
      <c r="AA559" t="s">
        <v>19</v>
      </c>
      <c r="AB559" s="5">
        <f t="shared" si="105"/>
        <v>0</v>
      </c>
      <c r="AC559" t="s">
        <v>20</v>
      </c>
      <c r="AD559" s="5">
        <f t="shared" si="106"/>
        <v>0</v>
      </c>
      <c r="AE559" t="s">
        <v>28</v>
      </c>
      <c r="AF559" s="5">
        <f t="shared" si="107"/>
        <v>0</v>
      </c>
      <c r="AG559" s="1">
        <v>6</v>
      </c>
      <c r="AH559" s="6">
        <f>ABS(8-Table1[[#This Row],[Die 1. Frauen des FCSP landet in der Regionalliga Nord (12er Liga) auf Rang...?]])</f>
        <v>2</v>
      </c>
      <c r="AI559" s="6">
        <f>0-Table1[[#This Row],[Spalte16]]</f>
        <v>-2</v>
      </c>
      <c r="AJ559" s="1">
        <v>17</v>
      </c>
      <c r="AK559" s="6">
        <f>ABS(16-Table1[[#This Row],[Die U23 des FCSP landet in der Regionalliga Nord (18er Liga) auf Rang....?]])</f>
        <v>1</v>
      </c>
      <c r="AL559" s="6">
        <f>0-Table1[[#This Row],[Spalte17]]</f>
        <v>-1</v>
      </c>
      <c r="AM55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59"/>
    </row>
    <row r="560" spans="1:42" x14ac:dyDescent="0.25">
      <c r="A560">
        <v>558</v>
      </c>
      <c r="B560" t="s">
        <v>340</v>
      </c>
      <c r="C560" s="1">
        <v>11</v>
      </c>
      <c r="D560" s="6">
        <f>-18+Table1[[#This Row],[Auf welchem Platz landet der FC St. Pauli in der 1. Bundesliga 2025/26?]]</f>
        <v>-7</v>
      </c>
      <c r="E560" t="s">
        <v>14</v>
      </c>
      <c r="F560" s="5">
        <v>5</v>
      </c>
      <c r="G560" t="s">
        <v>14</v>
      </c>
      <c r="H560" t="s">
        <v>56</v>
      </c>
      <c r="I560" t="s">
        <v>25</v>
      </c>
      <c r="J560" t="s">
        <v>16</v>
      </c>
      <c r="K560">
        <f t="shared" si="96"/>
        <v>1</v>
      </c>
      <c r="L560">
        <f t="shared" si="97"/>
        <v>1</v>
      </c>
      <c r="M560">
        <f t="shared" si="98"/>
        <v>0</v>
      </c>
      <c r="N560">
        <f t="shared" si="99"/>
        <v>1</v>
      </c>
      <c r="O560" s="5">
        <f>SUM(Table1[[#This Row],[Spalte5]:[Spalte6]])*5</f>
        <v>15</v>
      </c>
      <c r="P560" t="s">
        <v>78</v>
      </c>
      <c r="Q560" t="s">
        <v>23</v>
      </c>
      <c r="R560" t="s">
        <v>34</v>
      </c>
      <c r="S560">
        <f t="shared" si="100"/>
        <v>0</v>
      </c>
      <c r="T560">
        <f t="shared" si="101"/>
        <v>1</v>
      </c>
      <c r="U560">
        <f t="shared" si="102"/>
        <v>0</v>
      </c>
      <c r="V560" s="5">
        <f>SUM(Table1[[#This Row],[Spalte94]:[Spalte92]])*5</f>
        <v>5</v>
      </c>
      <c r="W560" t="s">
        <v>15</v>
      </c>
      <c r="X560" s="5">
        <f t="shared" si="103"/>
        <v>0</v>
      </c>
      <c r="Y560" t="s">
        <v>18</v>
      </c>
      <c r="Z560" s="5">
        <f t="shared" si="104"/>
        <v>0</v>
      </c>
      <c r="AA560" t="s">
        <v>65</v>
      </c>
      <c r="AB560" s="5">
        <f t="shared" si="105"/>
        <v>5</v>
      </c>
      <c r="AC560" t="s">
        <v>20</v>
      </c>
      <c r="AD560" s="5">
        <f t="shared" si="106"/>
        <v>0</v>
      </c>
      <c r="AE560" t="s">
        <v>39</v>
      </c>
      <c r="AF560" s="5">
        <f t="shared" si="107"/>
        <v>0</v>
      </c>
      <c r="AG560" s="1">
        <v>2</v>
      </c>
      <c r="AH560" s="6">
        <f>ABS(8-Table1[[#This Row],[Die 1. Frauen des FCSP landet in der Regionalliga Nord (12er Liga) auf Rang...?]])</f>
        <v>6</v>
      </c>
      <c r="AI560" s="6">
        <f>0-Table1[[#This Row],[Spalte16]]</f>
        <v>-6</v>
      </c>
      <c r="AJ560" s="1">
        <v>15</v>
      </c>
      <c r="AK560" s="6">
        <f>ABS(16-Table1[[#This Row],[Die U23 des FCSP landet in der Regionalliga Nord (18er Liga) auf Rang....?]])</f>
        <v>1</v>
      </c>
      <c r="AL560" s="6">
        <f>0-Table1[[#This Row],[Spalte17]]</f>
        <v>-1</v>
      </c>
      <c r="AM56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60"/>
    </row>
    <row r="561" spans="1:42" x14ac:dyDescent="0.25">
      <c r="A561">
        <v>559</v>
      </c>
      <c r="B561" t="s">
        <v>435</v>
      </c>
      <c r="C561" s="1">
        <v>13</v>
      </c>
      <c r="D561" s="6">
        <f>-18+Table1[[#This Row],[Auf welchem Platz landet der FC St. Pauli in der 1. Bundesliga 2025/26?]]</f>
        <v>-5</v>
      </c>
      <c r="E561" t="s">
        <v>14</v>
      </c>
      <c r="F561" s="5">
        <v>5</v>
      </c>
      <c r="G561" t="s">
        <v>16</v>
      </c>
      <c r="H561" t="s">
        <v>56</v>
      </c>
      <c r="I561" t="s">
        <v>14</v>
      </c>
      <c r="J561" t="s">
        <v>25</v>
      </c>
      <c r="K561">
        <f t="shared" si="96"/>
        <v>1</v>
      </c>
      <c r="L561">
        <f t="shared" si="97"/>
        <v>1</v>
      </c>
      <c r="M561">
        <f t="shared" si="98"/>
        <v>0</v>
      </c>
      <c r="N561">
        <f t="shared" si="99"/>
        <v>1</v>
      </c>
      <c r="O561" s="5">
        <f>SUM(Table1[[#This Row],[Spalte5]:[Spalte6]])*5</f>
        <v>15</v>
      </c>
      <c r="P561" t="s">
        <v>34</v>
      </c>
      <c r="Q561" t="s">
        <v>23</v>
      </c>
      <c r="R561" t="s">
        <v>15</v>
      </c>
      <c r="S561">
        <f t="shared" si="100"/>
        <v>0</v>
      </c>
      <c r="T561">
        <f t="shared" si="101"/>
        <v>0</v>
      </c>
      <c r="U561">
        <f t="shared" si="102"/>
        <v>0</v>
      </c>
      <c r="V561" s="5">
        <f>SUM(Table1[[#This Row],[Spalte94]:[Spalte92]])*5</f>
        <v>0</v>
      </c>
      <c r="W561" t="s">
        <v>15</v>
      </c>
      <c r="X561" s="5">
        <f t="shared" si="103"/>
        <v>0</v>
      </c>
      <c r="Y561" t="s">
        <v>30</v>
      </c>
      <c r="Z561" s="5">
        <f t="shared" si="104"/>
        <v>0</v>
      </c>
      <c r="AA561" t="s">
        <v>19</v>
      </c>
      <c r="AB561" s="5">
        <f t="shared" si="105"/>
        <v>0</v>
      </c>
      <c r="AC561" t="s">
        <v>27</v>
      </c>
      <c r="AD561" s="5">
        <f t="shared" si="106"/>
        <v>5</v>
      </c>
      <c r="AE561" t="s">
        <v>28</v>
      </c>
      <c r="AF561" s="5">
        <f t="shared" si="107"/>
        <v>0</v>
      </c>
      <c r="AG561" s="1">
        <v>5</v>
      </c>
      <c r="AH561" s="6">
        <f>ABS(8-Table1[[#This Row],[Die 1. Frauen des FCSP landet in der Regionalliga Nord (12er Liga) auf Rang...?]])</f>
        <v>3</v>
      </c>
      <c r="AI561" s="6">
        <f>0-Table1[[#This Row],[Spalte16]]</f>
        <v>-3</v>
      </c>
      <c r="AJ561" s="1">
        <v>10</v>
      </c>
      <c r="AK561" s="6">
        <f>ABS(16-Table1[[#This Row],[Die U23 des FCSP landet in der Regionalliga Nord (18er Liga) auf Rang....?]])</f>
        <v>6</v>
      </c>
      <c r="AL561" s="6">
        <f>0-Table1[[#This Row],[Spalte17]]</f>
        <v>-6</v>
      </c>
      <c r="AM56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61"/>
    </row>
    <row r="562" spans="1:42" x14ac:dyDescent="0.25">
      <c r="A562">
        <v>560</v>
      </c>
      <c r="B562" t="s">
        <v>370</v>
      </c>
      <c r="C562" s="1">
        <v>12</v>
      </c>
      <c r="D562" s="6">
        <f>-18+Table1[[#This Row],[Auf welchem Platz landet der FC St. Pauli in der 1. Bundesliga 2025/26?]]</f>
        <v>-6</v>
      </c>
      <c r="E562" t="s">
        <v>14</v>
      </c>
      <c r="F562" s="5">
        <v>5</v>
      </c>
      <c r="G562" t="s">
        <v>14</v>
      </c>
      <c r="H562" t="s">
        <v>54</v>
      </c>
      <c r="I562" t="s">
        <v>56</v>
      </c>
      <c r="J562" t="s">
        <v>25</v>
      </c>
      <c r="K562">
        <f t="shared" si="96"/>
        <v>1</v>
      </c>
      <c r="L562">
        <f t="shared" si="97"/>
        <v>1</v>
      </c>
      <c r="M562">
        <f t="shared" si="98"/>
        <v>0</v>
      </c>
      <c r="N562">
        <f t="shared" si="99"/>
        <v>0</v>
      </c>
      <c r="O562" s="5">
        <f>SUM(Table1[[#This Row],[Spalte5]:[Spalte6]])*5</f>
        <v>10</v>
      </c>
      <c r="P562" t="s">
        <v>34</v>
      </c>
      <c r="Q562" t="s">
        <v>78</v>
      </c>
      <c r="R562" t="s">
        <v>58</v>
      </c>
      <c r="S562">
        <f t="shared" si="100"/>
        <v>0</v>
      </c>
      <c r="T562">
        <f t="shared" si="101"/>
        <v>1</v>
      </c>
      <c r="U562">
        <f t="shared" si="102"/>
        <v>0</v>
      </c>
      <c r="V562" s="5">
        <f>SUM(Table1[[#This Row],[Spalte94]:[Spalte92]])*5</f>
        <v>5</v>
      </c>
      <c r="W562" t="s">
        <v>58</v>
      </c>
      <c r="X562" s="5">
        <f t="shared" si="103"/>
        <v>0</v>
      </c>
      <c r="Y562" t="s">
        <v>18</v>
      </c>
      <c r="Z562" s="5">
        <f t="shared" si="104"/>
        <v>0</v>
      </c>
      <c r="AA562" t="s">
        <v>65</v>
      </c>
      <c r="AB562" s="5">
        <f t="shared" si="105"/>
        <v>5</v>
      </c>
      <c r="AC562" t="s">
        <v>27</v>
      </c>
      <c r="AD562" s="5">
        <f t="shared" si="106"/>
        <v>5</v>
      </c>
      <c r="AE562" t="s">
        <v>28</v>
      </c>
      <c r="AF562" s="5">
        <f t="shared" si="107"/>
        <v>0</v>
      </c>
      <c r="AG562" s="1">
        <v>2</v>
      </c>
      <c r="AH562" s="6">
        <f>ABS(8-Table1[[#This Row],[Die 1. Frauen des FCSP landet in der Regionalliga Nord (12er Liga) auf Rang...?]])</f>
        <v>6</v>
      </c>
      <c r="AI562" s="6">
        <f>0-Table1[[#This Row],[Spalte16]]</f>
        <v>-6</v>
      </c>
      <c r="AJ562" s="1">
        <v>14</v>
      </c>
      <c r="AK562" s="6">
        <f>ABS(16-Table1[[#This Row],[Die U23 des FCSP landet in der Regionalliga Nord (18er Liga) auf Rang....?]])</f>
        <v>2</v>
      </c>
      <c r="AL562" s="6">
        <f>0-Table1[[#This Row],[Spalte17]]</f>
        <v>-2</v>
      </c>
      <c r="AM56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62"/>
    </row>
    <row r="563" spans="1:42" x14ac:dyDescent="0.25">
      <c r="A563">
        <v>561</v>
      </c>
      <c r="B563" t="s">
        <v>392</v>
      </c>
      <c r="C563" s="1">
        <v>12</v>
      </c>
      <c r="D563" s="6">
        <f>-18+Table1[[#This Row],[Auf welchem Platz landet der FC St. Pauli in der 1. Bundesliga 2025/26?]]</f>
        <v>-6</v>
      </c>
      <c r="E563" t="s">
        <v>14</v>
      </c>
      <c r="F563" s="5">
        <v>5</v>
      </c>
      <c r="G563" t="s">
        <v>14</v>
      </c>
      <c r="H563" t="s">
        <v>54</v>
      </c>
      <c r="I563" t="s">
        <v>17</v>
      </c>
      <c r="J563" t="s">
        <v>25</v>
      </c>
      <c r="K563">
        <f t="shared" si="96"/>
        <v>1</v>
      </c>
      <c r="L563">
        <f t="shared" si="97"/>
        <v>1</v>
      </c>
      <c r="M563">
        <f t="shared" si="98"/>
        <v>1</v>
      </c>
      <c r="N563">
        <f t="shared" si="99"/>
        <v>0</v>
      </c>
      <c r="O563" s="5">
        <f>SUM(Table1[[#This Row],[Spalte5]:[Spalte6]])*5</f>
        <v>15</v>
      </c>
      <c r="P563" t="s">
        <v>23</v>
      </c>
      <c r="Q563" t="s">
        <v>78</v>
      </c>
      <c r="R563" t="s">
        <v>34</v>
      </c>
      <c r="S563">
        <f t="shared" si="100"/>
        <v>0</v>
      </c>
      <c r="T563">
        <f t="shared" si="101"/>
        <v>1</v>
      </c>
      <c r="U563">
        <f t="shared" si="102"/>
        <v>0</v>
      </c>
      <c r="V563" s="5">
        <f>SUM(Table1[[#This Row],[Spalte94]:[Spalte92]])*5</f>
        <v>5</v>
      </c>
      <c r="W563" t="s">
        <v>34</v>
      </c>
      <c r="X563" s="5">
        <f t="shared" si="103"/>
        <v>0</v>
      </c>
      <c r="Y563" t="s">
        <v>18</v>
      </c>
      <c r="Z563" s="5">
        <f t="shared" si="104"/>
        <v>0</v>
      </c>
      <c r="AA563" t="s">
        <v>19</v>
      </c>
      <c r="AB563" s="5">
        <f t="shared" si="105"/>
        <v>0</v>
      </c>
      <c r="AC563" t="s">
        <v>20</v>
      </c>
      <c r="AD563" s="5">
        <f t="shared" si="106"/>
        <v>0</v>
      </c>
      <c r="AE563" t="s">
        <v>37</v>
      </c>
      <c r="AF563" s="5">
        <f t="shared" si="107"/>
        <v>0</v>
      </c>
      <c r="AG563" s="1">
        <v>3</v>
      </c>
      <c r="AH563" s="6">
        <f>ABS(8-Table1[[#This Row],[Die 1. Frauen des FCSP landet in der Regionalliga Nord (12er Liga) auf Rang...?]])</f>
        <v>5</v>
      </c>
      <c r="AI563" s="6">
        <f>0-Table1[[#This Row],[Spalte16]]</f>
        <v>-5</v>
      </c>
      <c r="AJ563" s="1">
        <v>13</v>
      </c>
      <c r="AK563" s="6">
        <f>ABS(16-Table1[[#This Row],[Die U23 des FCSP landet in der Regionalliga Nord (18er Liga) auf Rang....?]])</f>
        <v>3</v>
      </c>
      <c r="AL563" s="6">
        <f>0-Table1[[#This Row],[Spalte17]]</f>
        <v>-3</v>
      </c>
      <c r="AM56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63"/>
    </row>
    <row r="564" spans="1:42" x14ac:dyDescent="0.25">
      <c r="A564">
        <v>562</v>
      </c>
      <c r="B564" t="s">
        <v>801</v>
      </c>
      <c r="C564" s="1">
        <v>14</v>
      </c>
      <c r="D564" s="6">
        <f>-18+Table1[[#This Row],[Auf welchem Platz landet der FC St. Pauli in der 1. Bundesliga 2025/26?]]</f>
        <v>-4</v>
      </c>
      <c r="E564" t="s">
        <v>14</v>
      </c>
      <c r="F564" s="5">
        <v>5</v>
      </c>
      <c r="G564" t="s">
        <v>56</v>
      </c>
      <c r="H564" t="s">
        <v>54</v>
      </c>
      <c r="I564" t="s">
        <v>25</v>
      </c>
      <c r="J564" t="s">
        <v>14</v>
      </c>
      <c r="K564">
        <f t="shared" si="96"/>
        <v>1</v>
      </c>
      <c r="L564">
        <f t="shared" si="97"/>
        <v>1</v>
      </c>
      <c r="M564">
        <f t="shared" si="98"/>
        <v>0</v>
      </c>
      <c r="N564">
        <f t="shared" si="99"/>
        <v>0</v>
      </c>
      <c r="O564" s="5">
        <f>SUM(Table1[[#This Row],[Spalte5]:[Spalte6]])*5</f>
        <v>10</v>
      </c>
      <c r="P564" t="s">
        <v>34</v>
      </c>
      <c r="Q564" t="s">
        <v>15</v>
      </c>
      <c r="R564" t="s">
        <v>24</v>
      </c>
      <c r="S564">
        <f t="shared" si="100"/>
        <v>0</v>
      </c>
      <c r="T564">
        <f t="shared" si="101"/>
        <v>0</v>
      </c>
      <c r="U564">
        <f t="shared" si="102"/>
        <v>0</v>
      </c>
      <c r="V564" s="5">
        <f>SUM(Table1[[#This Row],[Spalte94]:[Spalte92]])*5</f>
        <v>0</v>
      </c>
      <c r="W564" t="s">
        <v>23</v>
      </c>
      <c r="X564" s="5">
        <f t="shared" si="103"/>
        <v>0</v>
      </c>
      <c r="Y564" t="s">
        <v>46</v>
      </c>
      <c r="Z564" s="5">
        <f t="shared" si="104"/>
        <v>0</v>
      </c>
      <c r="AA564" t="s">
        <v>19</v>
      </c>
      <c r="AB564" s="5">
        <f t="shared" si="105"/>
        <v>0</v>
      </c>
      <c r="AC564" t="s">
        <v>27</v>
      </c>
      <c r="AD564" s="5">
        <f t="shared" si="106"/>
        <v>5</v>
      </c>
      <c r="AE564" t="s">
        <v>37</v>
      </c>
      <c r="AF564" s="5">
        <f t="shared" si="107"/>
        <v>0</v>
      </c>
      <c r="AG564" s="1">
        <v>5</v>
      </c>
      <c r="AH564" s="6">
        <f>ABS(8-Table1[[#This Row],[Die 1. Frauen des FCSP landet in der Regionalliga Nord (12er Liga) auf Rang...?]])</f>
        <v>3</v>
      </c>
      <c r="AI564" s="6">
        <f>0-Table1[[#This Row],[Spalte16]]</f>
        <v>-3</v>
      </c>
      <c r="AJ564" s="1">
        <v>14</v>
      </c>
      <c r="AK564" s="6">
        <f>ABS(16-Table1[[#This Row],[Die U23 des FCSP landet in der Regionalliga Nord (18er Liga) auf Rang....?]])</f>
        <v>2</v>
      </c>
      <c r="AL564" s="6">
        <f>0-Table1[[#This Row],[Spalte17]]</f>
        <v>-2</v>
      </c>
      <c r="AM56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64"/>
    </row>
    <row r="565" spans="1:42" x14ac:dyDescent="0.25">
      <c r="A565">
        <v>563</v>
      </c>
      <c r="B565" t="s">
        <v>837</v>
      </c>
      <c r="C565" s="1">
        <v>14</v>
      </c>
      <c r="D565" s="6">
        <f>-18+Table1[[#This Row],[Auf welchem Platz landet der FC St. Pauli in der 1. Bundesliga 2025/26?]]</f>
        <v>-4</v>
      </c>
      <c r="E565" t="s">
        <v>14</v>
      </c>
      <c r="F565" s="5">
        <v>5</v>
      </c>
      <c r="G565" t="s">
        <v>54</v>
      </c>
      <c r="H565" t="s">
        <v>25</v>
      </c>
      <c r="I565" t="s">
        <v>14</v>
      </c>
      <c r="J565" t="s">
        <v>17</v>
      </c>
      <c r="K565">
        <f t="shared" si="96"/>
        <v>1</v>
      </c>
      <c r="L565">
        <f t="shared" si="97"/>
        <v>1</v>
      </c>
      <c r="M565">
        <f t="shared" si="98"/>
        <v>1</v>
      </c>
      <c r="N565">
        <f t="shared" si="99"/>
        <v>0</v>
      </c>
      <c r="O565" s="5">
        <f>SUM(Table1[[#This Row],[Spalte5]:[Spalte6]])*5</f>
        <v>15</v>
      </c>
      <c r="P565" t="s">
        <v>41</v>
      </c>
      <c r="Q565" t="s">
        <v>34</v>
      </c>
      <c r="R565" t="s">
        <v>15</v>
      </c>
      <c r="S565">
        <f t="shared" si="100"/>
        <v>0</v>
      </c>
      <c r="T565">
        <f t="shared" si="101"/>
        <v>0</v>
      </c>
      <c r="U565">
        <f t="shared" si="102"/>
        <v>0</v>
      </c>
      <c r="V565" s="5">
        <f>SUM(Table1[[#This Row],[Spalte94]:[Spalte92]])*5</f>
        <v>0</v>
      </c>
      <c r="W565" t="s">
        <v>34</v>
      </c>
      <c r="X565" s="5">
        <f t="shared" si="103"/>
        <v>0</v>
      </c>
      <c r="Y565" t="s">
        <v>18</v>
      </c>
      <c r="Z565" s="5">
        <f t="shared" si="104"/>
        <v>0</v>
      </c>
      <c r="AA565" t="s">
        <v>19</v>
      </c>
      <c r="AB565" s="5">
        <f t="shared" si="105"/>
        <v>0</v>
      </c>
      <c r="AC565" t="s">
        <v>27</v>
      </c>
      <c r="AD565" s="5">
        <f t="shared" si="106"/>
        <v>5</v>
      </c>
      <c r="AE565" t="s">
        <v>32</v>
      </c>
      <c r="AF565" s="5">
        <f t="shared" si="107"/>
        <v>0</v>
      </c>
      <c r="AG565" s="1">
        <v>4</v>
      </c>
      <c r="AH565" s="6">
        <f>ABS(8-Table1[[#This Row],[Die 1. Frauen des FCSP landet in der Regionalliga Nord (12er Liga) auf Rang...?]])</f>
        <v>4</v>
      </c>
      <c r="AI565" s="6">
        <f>0-Table1[[#This Row],[Spalte16]]</f>
        <v>-4</v>
      </c>
      <c r="AJ565" s="1">
        <v>10</v>
      </c>
      <c r="AK565" s="6">
        <f>ABS(16-Table1[[#This Row],[Die U23 des FCSP landet in der Regionalliga Nord (18er Liga) auf Rang....?]])</f>
        <v>6</v>
      </c>
      <c r="AL565" s="6">
        <f>0-Table1[[#This Row],[Spalte17]]</f>
        <v>-6</v>
      </c>
      <c r="AM56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65"/>
    </row>
    <row r="566" spans="1:42" x14ac:dyDescent="0.25">
      <c r="A566">
        <v>564</v>
      </c>
      <c r="B566" t="s">
        <v>479</v>
      </c>
      <c r="C566" s="1">
        <v>10</v>
      </c>
      <c r="D566" s="6">
        <f>-18+Table1[[#This Row],[Auf welchem Platz landet der FC St. Pauli in der 1. Bundesliga 2025/26?]]</f>
        <v>-8</v>
      </c>
      <c r="E566" t="s">
        <v>14</v>
      </c>
      <c r="F566" s="5">
        <v>5</v>
      </c>
      <c r="G566" t="s">
        <v>14</v>
      </c>
      <c r="H566" t="s">
        <v>56</v>
      </c>
      <c r="I566" t="s">
        <v>25</v>
      </c>
      <c r="J566" t="s">
        <v>16</v>
      </c>
      <c r="K566">
        <f t="shared" si="96"/>
        <v>1</v>
      </c>
      <c r="L566">
        <f t="shared" si="97"/>
        <v>1</v>
      </c>
      <c r="M566">
        <f t="shared" si="98"/>
        <v>0</v>
      </c>
      <c r="N566">
        <f t="shared" si="99"/>
        <v>1</v>
      </c>
      <c r="O566" s="5">
        <f>SUM(Table1[[#This Row],[Spalte5]:[Spalte6]])*5</f>
        <v>15</v>
      </c>
      <c r="P566" t="s">
        <v>34</v>
      </c>
      <c r="Q566" t="s">
        <v>41</v>
      </c>
      <c r="R566" t="s">
        <v>78</v>
      </c>
      <c r="S566">
        <f t="shared" si="100"/>
        <v>0</v>
      </c>
      <c r="T566">
        <f t="shared" si="101"/>
        <v>1</v>
      </c>
      <c r="U566">
        <f t="shared" si="102"/>
        <v>0</v>
      </c>
      <c r="V566" s="5">
        <f>SUM(Table1[[#This Row],[Spalte94]:[Spalte92]])*5</f>
        <v>5</v>
      </c>
      <c r="W566" t="s">
        <v>34</v>
      </c>
      <c r="X566" s="5">
        <f t="shared" si="103"/>
        <v>0</v>
      </c>
      <c r="Y566" t="s">
        <v>46</v>
      </c>
      <c r="Z566" s="5">
        <f t="shared" si="104"/>
        <v>0</v>
      </c>
      <c r="AA566" t="s">
        <v>65</v>
      </c>
      <c r="AB566" s="5">
        <f t="shared" si="105"/>
        <v>5</v>
      </c>
      <c r="AC566" t="s">
        <v>31</v>
      </c>
      <c r="AD566" s="5">
        <f t="shared" si="106"/>
        <v>0</v>
      </c>
      <c r="AE566" t="s">
        <v>39</v>
      </c>
      <c r="AF566" s="5">
        <f t="shared" si="107"/>
        <v>0</v>
      </c>
      <c r="AG566" s="1">
        <v>5</v>
      </c>
      <c r="AH566" s="6">
        <f>ABS(8-Table1[[#This Row],[Die 1. Frauen des FCSP landet in der Regionalliga Nord (12er Liga) auf Rang...?]])</f>
        <v>3</v>
      </c>
      <c r="AI566" s="6">
        <f>0-Table1[[#This Row],[Spalte16]]</f>
        <v>-3</v>
      </c>
      <c r="AJ566" s="1">
        <v>13</v>
      </c>
      <c r="AK566" s="6">
        <f>ABS(16-Table1[[#This Row],[Die U23 des FCSP landet in der Regionalliga Nord (18er Liga) auf Rang....?]])</f>
        <v>3</v>
      </c>
      <c r="AL566" s="6">
        <f>0-Table1[[#This Row],[Spalte17]]</f>
        <v>-3</v>
      </c>
      <c r="AM56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66"/>
    </row>
    <row r="567" spans="1:42" x14ac:dyDescent="0.25">
      <c r="A567">
        <v>565</v>
      </c>
      <c r="B567" t="s">
        <v>292</v>
      </c>
      <c r="C567" s="1">
        <v>14</v>
      </c>
      <c r="D567" s="6">
        <f>-18+Table1[[#This Row],[Auf welchem Platz landet der FC St. Pauli in der 1. Bundesliga 2025/26?]]</f>
        <v>-4</v>
      </c>
      <c r="E567" t="s">
        <v>14</v>
      </c>
      <c r="F567" s="5">
        <v>5</v>
      </c>
      <c r="G567" t="s">
        <v>14</v>
      </c>
      <c r="H567" t="s">
        <v>25</v>
      </c>
      <c r="I567" t="s">
        <v>54</v>
      </c>
      <c r="J567" t="s">
        <v>56</v>
      </c>
      <c r="K567">
        <f t="shared" si="96"/>
        <v>1</v>
      </c>
      <c r="L567">
        <f t="shared" si="97"/>
        <v>1</v>
      </c>
      <c r="M567">
        <f t="shared" si="98"/>
        <v>0</v>
      </c>
      <c r="N567">
        <f t="shared" si="99"/>
        <v>0</v>
      </c>
      <c r="O567" s="5">
        <f>SUM(Table1[[#This Row],[Spalte5]:[Spalte6]])*5</f>
        <v>10</v>
      </c>
      <c r="P567" t="s">
        <v>78</v>
      </c>
      <c r="Q567" t="s">
        <v>23</v>
      </c>
      <c r="R567" t="s">
        <v>34</v>
      </c>
      <c r="S567">
        <f t="shared" si="100"/>
        <v>0</v>
      </c>
      <c r="T567">
        <f t="shared" si="101"/>
        <v>1</v>
      </c>
      <c r="U567">
        <f t="shared" si="102"/>
        <v>0</v>
      </c>
      <c r="V567" s="5">
        <f>SUM(Table1[[#This Row],[Spalte94]:[Spalte92]])*5</f>
        <v>5</v>
      </c>
      <c r="W567" t="s">
        <v>23</v>
      </c>
      <c r="X567" s="5">
        <f t="shared" si="103"/>
        <v>0</v>
      </c>
      <c r="Y567" t="s">
        <v>48</v>
      </c>
      <c r="Z567" s="5">
        <f t="shared" si="104"/>
        <v>0</v>
      </c>
      <c r="AA567" t="s">
        <v>35</v>
      </c>
      <c r="AB567" s="5">
        <f t="shared" si="105"/>
        <v>0</v>
      </c>
      <c r="AC567" t="s">
        <v>20</v>
      </c>
      <c r="AD567" s="5">
        <f t="shared" si="106"/>
        <v>0</v>
      </c>
      <c r="AE567" t="s">
        <v>32</v>
      </c>
      <c r="AF567" s="5">
        <f t="shared" si="107"/>
        <v>0</v>
      </c>
      <c r="AG567" s="1">
        <v>5</v>
      </c>
      <c r="AH567" s="6">
        <f>ABS(8-Table1[[#This Row],[Die 1. Frauen des FCSP landet in der Regionalliga Nord (12er Liga) auf Rang...?]])</f>
        <v>3</v>
      </c>
      <c r="AI567" s="6">
        <f>0-Table1[[#This Row],[Spalte16]]</f>
        <v>-3</v>
      </c>
      <c r="AJ567" s="1">
        <v>14</v>
      </c>
      <c r="AK567" s="6">
        <f>ABS(16-Table1[[#This Row],[Die U23 des FCSP landet in der Regionalliga Nord (18er Liga) auf Rang....?]])</f>
        <v>2</v>
      </c>
      <c r="AL567" s="6">
        <f>0-Table1[[#This Row],[Spalte17]]</f>
        <v>-2</v>
      </c>
      <c r="AM56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67"/>
    </row>
    <row r="568" spans="1:42" x14ac:dyDescent="0.25">
      <c r="A568">
        <v>566</v>
      </c>
      <c r="B568" t="s">
        <v>466</v>
      </c>
      <c r="C568" s="1">
        <v>14</v>
      </c>
      <c r="D568" s="6">
        <f>-18+Table1[[#This Row],[Auf welchem Platz landet der FC St. Pauli in der 1. Bundesliga 2025/26?]]</f>
        <v>-4</v>
      </c>
      <c r="E568" t="s">
        <v>14</v>
      </c>
      <c r="F568" s="5">
        <v>5</v>
      </c>
      <c r="G568" t="s">
        <v>14</v>
      </c>
      <c r="H568" t="s">
        <v>25</v>
      </c>
      <c r="I568" t="s">
        <v>54</v>
      </c>
      <c r="J568" t="s">
        <v>56</v>
      </c>
      <c r="K568">
        <f t="shared" si="96"/>
        <v>1</v>
      </c>
      <c r="L568">
        <f t="shared" si="97"/>
        <v>1</v>
      </c>
      <c r="M568">
        <f t="shared" si="98"/>
        <v>0</v>
      </c>
      <c r="N568">
        <f t="shared" si="99"/>
        <v>0</v>
      </c>
      <c r="O568" s="5">
        <f>SUM(Table1[[#This Row],[Spalte5]:[Spalte6]])*5</f>
        <v>10</v>
      </c>
      <c r="P568" t="s">
        <v>34</v>
      </c>
      <c r="Q568" t="s">
        <v>78</v>
      </c>
      <c r="R568" t="s">
        <v>23</v>
      </c>
      <c r="S568">
        <f t="shared" si="100"/>
        <v>0</v>
      </c>
      <c r="T568">
        <f t="shared" si="101"/>
        <v>1</v>
      </c>
      <c r="U568">
        <f t="shared" si="102"/>
        <v>0</v>
      </c>
      <c r="V568" s="5">
        <f>SUM(Table1[[#This Row],[Spalte94]:[Spalte92]])*5</f>
        <v>5</v>
      </c>
      <c r="W568" t="s">
        <v>34</v>
      </c>
      <c r="X568" s="5">
        <f t="shared" si="103"/>
        <v>0</v>
      </c>
      <c r="Y568" t="s">
        <v>26</v>
      </c>
      <c r="Z568" s="5">
        <f t="shared" si="104"/>
        <v>0</v>
      </c>
      <c r="AA568" t="s">
        <v>19</v>
      </c>
      <c r="AB568" s="5">
        <f t="shared" si="105"/>
        <v>0</v>
      </c>
      <c r="AC568" t="s">
        <v>27</v>
      </c>
      <c r="AD568" s="5">
        <f t="shared" si="106"/>
        <v>5</v>
      </c>
      <c r="AE568" t="s">
        <v>32</v>
      </c>
      <c r="AF568" s="5">
        <f t="shared" si="107"/>
        <v>0</v>
      </c>
      <c r="AG568" s="1">
        <v>5</v>
      </c>
      <c r="AH568" s="6">
        <f>ABS(8-Table1[[#This Row],[Die 1. Frauen des FCSP landet in der Regionalliga Nord (12er Liga) auf Rang...?]])</f>
        <v>3</v>
      </c>
      <c r="AI568" s="6">
        <f>0-Table1[[#This Row],[Spalte16]]</f>
        <v>-3</v>
      </c>
      <c r="AJ568" s="1">
        <v>9</v>
      </c>
      <c r="AK568" s="6">
        <f>ABS(16-Table1[[#This Row],[Die U23 des FCSP landet in der Regionalliga Nord (18er Liga) auf Rang....?]])</f>
        <v>7</v>
      </c>
      <c r="AL568" s="6">
        <f>0-Table1[[#This Row],[Spalte17]]</f>
        <v>-7</v>
      </c>
      <c r="AM56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68"/>
    </row>
    <row r="569" spans="1:42" x14ac:dyDescent="0.25">
      <c r="A569">
        <v>567</v>
      </c>
      <c r="B569" t="s">
        <v>870</v>
      </c>
      <c r="C569" s="1">
        <v>13</v>
      </c>
      <c r="D569" s="6">
        <f>-18+Table1[[#This Row],[Auf welchem Platz landet der FC St. Pauli in der 1. Bundesliga 2025/26?]]</f>
        <v>-5</v>
      </c>
      <c r="E569" t="s">
        <v>14</v>
      </c>
      <c r="F569" s="5">
        <v>5</v>
      </c>
      <c r="G569" t="s">
        <v>14</v>
      </c>
      <c r="H569" t="s">
        <v>54</v>
      </c>
      <c r="I569" t="s">
        <v>16</v>
      </c>
      <c r="J569" t="s">
        <v>43</v>
      </c>
      <c r="K569">
        <f t="shared" si="96"/>
        <v>1</v>
      </c>
      <c r="L569">
        <f t="shared" si="97"/>
        <v>0</v>
      </c>
      <c r="M569">
        <f t="shared" si="98"/>
        <v>0</v>
      </c>
      <c r="N569">
        <f t="shared" si="99"/>
        <v>1</v>
      </c>
      <c r="O569" s="5">
        <f>SUM(Table1[[#This Row],[Spalte5]:[Spalte6]])*5</f>
        <v>10</v>
      </c>
      <c r="P569" t="s">
        <v>34</v>
      </c>
      <c r="Q569" t="s">
        <v>78</v>
      </c>
      <c r="R569" t="s">
        <v>24</v>
      </c>
      <c r="S569">
        <f t="shared" si="100"/>
        <v>0</v>
      </c>
      <c r="T569">
        <f t="shared" si="101"/>
        <v>1</v>
      </c>
      <c r="U569">
        <f t="shared" si="102"/>
        <v>0</v>
      </c>
      <c r="V569" s="5">
        <f>SUM(Table1[[#This Row],[Spalte94]:[Spalte92]])*5</f>
        <v>5</v>
      </c>
      <c r="W569" t="s">
        <v>133</v>
      </c>
      <c r="X569" s="5">
        <f t="shared" si="103"/>
        <v>0</v>
      </c>
      <c r="Y569" t="s">
        <v>46</v>
      </c>
      <c r="Z569" s="5">
        <f t="shared" si="104"/>
        <v>0</v>
      </c>
      <c r="AA569" t="s">
        <v>19</v>
      </c>
      <c r="AB569" s="5">
        <f t="shared" si="105"/>
        <v>0</v>
      </c>
      <c r="AC569" t="s">
        <v>20</v>
      </c>
      <c r="AD569" s="5">
        <f t="shared" si="106"/>
        <v>0</v>
      </c>
      <c r="AE569" t="s">
        <v>28</v>
      </c>
      <c r="AF569" s="5">
        <f t="shared" si="107"/>
        <v>0</v>
      </c>
      <c r="AG569" s="1">
        <v>7</v>
      </c>
      <c r="AH569" s="6">
        <f>ABS(8-Table1[[#This Row],[Die 1. Frauen des FCSP landet in der Regionalliga Nord (12er Liga) auf Rang...?]])</f>
        <v>1</v>
      </c>
      <c r="AI569" s="6">
        <f>0-Table1[[#This Row],[Spalte16]]</f>
        <v>-1</v>
      </c>
      <c r="AJ569" s="1">
        <v>13</v>
      </c>
      <c r="AK569" s="6">
        <f>ABS(16-Table1[[#This Row],[Die U23 des FCSP landet in der Regionalliga Nord (18er Liga) auf Rang....?]])</f>
        <v>3</v>
      </c>
      <c r="AL569" s="6">
        <f>0-Table1[[#This Row],[Spalte17]]</f>
        <v>-3</v>
      </c>
      <c r="AM56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69"/>
    </row>
    <row r="570" spans="1:42" x14ac:dyDescent="0.25">
      <c r="A570">
        <v>568</v>
      </c>
      <c r="B570" t="s">
        <v>415</v>
      </c>
      <c r="C570" s="1">
        <v>14</v>
      </c>
      <c r="D570" s="6">
        <f>-18+Table1[[#This Row],[Auf welchem Platz landet der FC St. Pauli in der 1. Bundesliga 2025/26?]]</f>
        <v>-4</v>
      </c>
      <c r="E570" t="s">
        <v>14</v>
      </c>
      <c r="F570" s="5">
        <v>5</v>
      </c>
      <c r="G570" t="s">
        <v>14</v>
      </c>
      <c r="H570" t="s">
        <v>16</v>
      </c>
      <c r="I570" t="s">
        <v>43</v>
      </c>
      <c r="J570" t="s">
        <v>56</v>
      </c>
      <c r="K570">
        <f t="shared" si="96"/>
        <v>1</v>
      </c>
      <c r="L570">
        <f t="shared" si="97"/>
        <v>0</v>
      </c>
      <c r="M570">
        <f t="shared" si="98"/>
        <v>0</v>
      </c>
      <c r="N570">
        <f t="shared" si="99"/>
        <v>1</v>
      </c>
      <c r="O570" s="5">
        <f>SUM(Table1[[#This Row],[Spalte5]:[Spalte6]])*5</f>
        <v>10</v>
      </c>
      <c r="P570" t="s">
        <v>41</v>
      </c>
      <c r="Q570" t="s">
        <v>78</v>
      </c>
      <c r="R570" t="s">
        <v>34</v>
      </c>
      <c r="S570">
        <f t="shared" si="100"/>
        <v>0</v>
      </c>
      <c r="T570">
        <f t="shared" si="101"/>
        <v>1</v>
      </c>
      <c r="U570">
        <f t="shared" si="102"/>
        <v>0</v>
      </c>
      <c r="V570" s="5">
        <f>SUM(Table1[[#This Row],[Spalte94]:[Spalte92]])*5</f>
        <v>5</v>
      </c>
      <c r="W570" t="s">
        <v>34</v>
      </c>
      <c r="X570" s="5">
        <f t="shared" si="103"/>
        <v>0</v>
      </c>
      <c r="Y570" t="s">
        <v>18</v>
      </c>
      <c r="Z570" s="5">
        <f t="shared" si="104"/>
        <v>0</v>
      </c>
      <c r="AA570" t="s">
        <v>35</v>
      </c>
      <c r="AB570" s="5">
        <f t="shared" si="105"/>
        <v>0</v>
      </c>
      <c r="AC570" t="s">
        <v>20</v>
      </c>
      <c r="AD570" s="5">
        <f t="shared" si="106"/>
        <v>0</v>
      </c>
      <c r="AE570" t="s">
        <v>21</v>
      </c>
      <c r="AF570" s="5">
        <f t="shared" si="107"/>
        <v>0</v>
      </c>
      <c r="AG570" s="1">
        <v>9</v>
      </c>
      <c r="AH570" s="6">
        <f>ABS(8-Table1[[#This Row],[Die 1. Frauen des FCSP landet in der Regionalliga Nord (12er Liga) auf Rang...?]])</f>
        <v>1</v>
      </c>
      <c r="AI570" s="6">
        <f>0-Table1[[#This Row],[Spalte16]]</f>
        <v>-1</v>
      </c>
      <c r="AJ570" s="1">
        <v>12</v>
      </c>
      <c r="AK570" s="6">
        <f>ABS(16-Table1[[#This Row],[Die U23 des FCSP landet in der Regionalliga Nord (18er Liga) auf Rang....?]])</f>
        <v>4</v>
      </c>
      <c r="AL570" s="6">
        <f>0-Table1[[#This Row],[Spalte17]]</f>
        <v>-4</v>
      </c>
      <c r="AM57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70"/>
    </row>
    <row r="571" spans="1:42" x14ac:dyDescent="0.25">
      <c r="A571">
        <v>569</v>
      </c>
      <c r="B571" t="s">
        <v>188</v>
      </c>
      <c r="C571" s="1">
        <v>15</v>
      </c>
      <c r="D571" s="6">
        <f>-18+Table1[[#This Row],[Auf welchem Platz landet der FC St. Pauli in der 1. Bundesliga 2025/26?]]</f>
        <v>-3</v>
      </c>
      <c r="E571" t="s">
        <v>14</v>
      </c>
      <c r="F571" s="5">
        <v>5</v>
      </c>
      <c r="G571" t="s">
        <v>56</v>
      </c>
      <c r="H571" t="s">
        <v>25</v>
      </c>
      <c r="I571" t="s">
        <v>43</v>
      </c>
      <c r="J571" t="s">
        <v>17</v>
      </c>
      <c r="K571">
        <f t="shared" si="96"/>
        <v>0</v>
      </c>
      <c r="L571">
        <f t="shared" si="97"/>
        <v>1</v>
      </c>
      <c r="M571">
        <f t="shared" si="98"/>
        <v>1</v>
      </c>
      <c r="N571">
        <f t="shared" si="99"/>
        <v>0</v>
      </c>
      <c r="O571" s="5">
        <f>SUM(Table1[[#This Row],[Spalte5]:[Spalte6]])*5</f>
        <v>10</v>
      </c>
      <c r="P571" t="s">
        <v>23</v>
      </c>
      <c r="Q571" t="s">
        <v>34</v>
      </c>
      <c r="R571" t="s">
        <v>78</v>
      </c>
      <c r="S571">
        <f t="shared" si="100"/>
        <v>0</v>
      </c>
      <c r="T571">
        <f t="shared" si="101"/>
        <v>1</v>
      </c>
      <c r="U571">
        <f t="shared" si="102"/>
        <v>0</v>
      </c>
      <c r="V571" s="5">
        <f>SUM(Table1[[#This Row],[Spalte94]:[Spalte92]])*5</f>
        <v>5</v>
      </c>
      <c r="W571" t="s">
        <v>15</v>
      </c>
      <c r="X571" s="5">
        <f t="shared" si="103"/>
        <v>0</v>
      </c>
      <c r="Y571" t="s">
        <v>48</v>
      </c>
      <c r="Z571" s="5">
        <f t="shared" si="104"/>
        <v>0</v>
      </c>
      <c r="AA571" t="s">
        <v>19</v>
      </c>
      <c r="AB571" s="5">
        <f t="shared" si="105"/>
        <v>0</v>
      </c>
      <c r="AC571" t="s">
        <v>20</v>
      </c>
      <c r="AD571" s="5">
        <f t="shared" si="106"/>
        <v>0</v>
      </c>
      <c r="AE571" t="s">
        <v>37</v>
      </c>
      <c r="AF571" s="5">
        <f t="shared" si="107"/>
        <v>0</v>
      </c>
      <c r="AG571" s="1">
        <v>4</v>
      </c>
      <c r="AH571" s="6">
        <f>ABS(8-Table1[[#This Row],[Die 1. Frauen des FCSP landet in der Regionalliga Nord (12er Liga) auf Rang...?]])</f>
        <v>4</v>
      </c>
      <c r="AI571" s="6">
        <f>0-Table1[[#This Row],[Spalte16]]</f>
        <v>-4</v>
      </c>
      <c r="AJ571" s="1">
        <v>14</v>
      </c>
      <c r="AK571" s="6">
        <f>ABS(16-Table1[[#This Row],[Die U23 des FCSP landet in der Regionalliga Nord (18er Liga) auf Rang....?]])</f>
        <v>2</v>
      </c>
      <c r="AL571" s="6">
        <f>0-Table1[[#This Row],[Spalte17]]</f>
        <v>-2</v>
      </c>
      <c r="AM57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71"/>
    </row>
    <row r="572" spans="1:42" x14ac:dyDescent="0.25">
      <c r="A572">
        <v>570</v>
      </c>
      <c r="B572" t="s">
        <v>358</v>
      </c>
      <c r="C572" s="1">
        <v>12</v>
      </c>
      <c r="D572" s="6">
        <f>-18+Table1[[#This Row],[Auf welchem Platz landet der FC St. Pauli in der 1. Bundesliga 2025/26?]]</f>
        <v>-6</v>
      </c>
      <c r="E572" t="s">
        <v>14</v>
      </c>
      <c r="F572" s="5">
        <v>5</v>
      </c>
      <c r="G572" t="s">
        <v>14</v>
      </c>
      <c r="H572" t="s">
        <v>56</v>
      </c>
      <c r="I572" t="s">
        <v>43</v>
      </c>
      <c r="J572" t="s">
        <v>25</v>
      </c>
      <c r="K572">
        <f t="shared" si="96"/>
        <v>1</v>
      </c>
      <c r="L572">
        <f t="shared" si="97"/>
        <v>1</v>
      </c>
      <c r="M572">
        <f t="shared" si="98"/>
        <v>0</v>
      </c>
      <c r="N572">
        <f t="shared" si="99"/>
        <v>0</v>
      </c>
      <c r="O572" s="5">
        <f>SUM(Table1[[#This Row],[Spalte5]:[Spalte6]])*5</f>
        <v>10</v>
      </c>
      <c r="P572" t="s">
        <v>41</v>
      </c>
      <c r="Q572" t="s">
        <v>78</v>
      </c>
      <c r="R572" t="s">
        <v>23</v>
      </c>
      <c r="S572">
        <f t="shared" si="100"/>
        <v>0</v>
      </c>
      <c r="T572">
        <f t="shared" si="101"/>
        <v>1</v>
      </c>
      <c r="U572">
        <f t="shared" si="102"/>
        <v>0</v>
      </c>
      <c r="V572" s="5">
        <f>SUM(Table1[[#This Row],[Spalte94]:[Spalte92]])*5</f>
        <v>5</v>
      </c>
      <c r="W572" t="s">
        <v>58</v>
      </c>
      <c r="X572" s="5">
        <f t="shared" si="103"/>
        <v>0</v>
      </c>
      <c r="Y572" t="s">
        <v>18</v>
      </c>
      <c r="Z572" s="5">
        <f t="shared" si="104"/>
        <v>0</v>
      </c>
      <c r="AA572" t="s">
        <v>19</v>
      </c>
      <c r="AB572" s="5">
        <f t="shared" si="105"/>
        <v>0</v>
      </c>
      <c r="AC572" t="s">
        <v>20</v>
      </c>
      <c r="AD572" s="5">
        <f t="shared" si="106"/>
        <v>0</v>
      </c>
      <c r="AE572" t="s">
        <v>32</v>
      </c>
      <c r="AF572" s="5">
        <f t="shared" si="107"/>
        <v>0</v>
      </c>
      <c r="AG572" s="1">
        <v>9</v>
      </c>
      <c r="AH572" s="6">
        <f>ABS(8-Table1[[#This Row],[Die 1. Frauen des FCSP landet in der Regionalliga Nord (12er Liga) auf Rang...?]])</f>
        <v>1</v>
      </c>
      <c r="AI572" s="6">
        <f>0-Table1[[#This Row],[Spalte16]]</f>
        <v>-1</v>
      </c>
      <c r="AJ572" s="1">
        <v>14</v>
      </c>
      <c r="AK572" s="6">
        <f>ABS(16-Table1[[#This Row],[Die U23 des FCSP landet in der Regionalliga Nord (18er Liga) auf Rang....?]])</f>
        <v>2</v>
      </c>
      <c r="AL572" s="6">
        <f>0-Table1[[#This Row],[Spalte17]]</f>
        <v>-2</v>
      </c>
      <c r="AM57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72"/>
    </row>
    <row r="573" spans="1:42" x14ac:dyDescent="0.25">
      <c r="A573">
        <v>571</v>
      </c>
      <c r="B573" t="s">
        <v>393</v>
      </c>
      <c r="C573" s="1">
        <v>12</v>
      </c>
      <c r="D573" s="6">
        <f>-18+Table1[[#This Row],[Auf welchem Platz landet der FC St. Pauli in der 1. Bundesliga 2025/26?]]</f>
        <v>-6</v>
      </c>
      <c r="E573" t="s">
        <v>14</v>
      </c>
      <c r="F573" s="5">
        <v>5</v>
      </c>
      <c r="G573" t="s">
        <v>14</v>
      </c>
      <c r="H573" t="s">
        <v>56</v>
      </c>
      <c r="I573" t="s">
        <v>17</v>
      </c>
      <c r="J573" t="s">
        <v>25</v>
      </c>
      <c r="K573">
        <f t="shared" si="96"/>
        <v>1</v>
      </c>
      <c r="L573">
        <f t="shared" si="97"/>
        <v>1</v>
      </c>
      <c r="M573">
        <f t="shared" si="98"/>
        <v>1</v>
      </c>
      <c r="N573">
        <f t="shared" si="99"/>
        <v>0</v>
      </c>
      <c r="O573" s="5">
        <f>SUM(Table1[[#This Row],[Spalte5]:[Spalte6]])*5</f>
        <v>15</v>
      </c>
      <c r="P573" t="s">
        <v>50</v>
      </c>
      <c r="Q573" t="s">
        <v>15</v>
      </c>
      <c r="R573" t="s">
        <v>34</v>
      </c>
      <c r="S573">
        <f t="shared" si="100"/>
        <v>1</v>
      </c>
      <c r="T573">
        <f t="shared" si="101"/>
        <v>0</v>
      </c>
      <c r="U573">
        <f t="shared" si="102"/>
        <v>0</v>
      </c>
      <c r="V573" s="5">
        <f>SUM(Table1[[#This Row],[Spalte94]:[Spalte92]])*5</f>
        <v>5</v>
      </c>
      <c r="W573" t="s">
        <v>50</v>
      </c>
      <c r="X573" s="5">
        <f t="shared" si="103"/>
        <v>0</v>
      </c>
      <c r="Y573" t="s">
        <v>30</v>
      </c>
      <c r="Z573" s="5">
        <f t="shared" si="104"/>
        <v>0</v>
      </c>
      <c r="AA573" t="s">
        <v>19</v>
      </c>
      <c r="AB573" s="5">
        <f t="shared" si="105"/>
        <v>0</v>
      </c>
      <c r="AC573" t="s">
        <v>20</v>
      </c>
      <c r="AD573" s="5">
        <f t="shared" si="106"/>
        <v>0</v>
      </c>
      <c r="AE573" t="s">
        <v>39</v>
      </c>
      <c r="AF573" s="5">
        <f t="shared" si="107"/>
        <v>0</v>
      </c>
      <c r="AG573" s="1">
        <v>9</v>
      </c>
      <c r="AH573" s="6">
        <f>ABS(8-Table1[[#This Row],[Die 1. Frauen des FCSP landet in der Regionalliga Nord (12er Liga) auf Rang...?]])</f>
        <v>1</v>
      </c>
      <c r="AI573" s="6">
        <f>0-Table1[[#This Row],[Spalte16]]</f>
        <v>-1</v>
      </c>
      <c r="AJ573" s="1">
        <v>9</v>
      </c>
      <c r="AK573" s="6">
        <f>ABS(16-Table1[[#This Row],[Die U23 des FCSP landet in der Regionalliga Nord (18er Liga) auf Rang....?]])</f>
        <v>7</v>
      </c>
      <c r="AL573" s="6">
        <f>0-Table1[[#This Row],[Spalte17]]</f>
        <v>-7</v>
      </c>
      <c r="AM57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73"/>
    </row>
    <row r="574" spans="1:42" x14ac:dyDescent="0.25">
      <c r="A574">
        <v>572</v>
      </c>
      <c r="B574" t="s">
        <v>162</v>
      </c>
      <c r="C574" s="1">
        <v>15</v>
      </c>
      <c r="D574" s="6">
        <f>-18+Table1[[#This Row],[Auf welchem Platz landet der FC St. Pauli in der 1. Bundesliga 2025/26?]]</f>
        <v>-3</v>
      </c>
      <c r="E574" t="s">
        <v>14</v>
      </c>
      <c r="F574" s="5">
        <v>5</v>
      </c>
      <c r="G574" t="s">
        <v>14</v>
      </c>
      <c r="H574" t="s">
        <v>25</v>
      </c>
      <c r="I574" t="s">
        <v>56</v>
      </c>
      <c r="J574" t="s">
        <v>54</v>
      </c>
      <c r="K574">
        <f t="shared" si="96"/>
        <v>1</v>
      </c>
      <c r="L574">
        <f t="shared" si="97"/>
        <v>1</v>
      </c>
      <c r="M574">
        <f t="shared" si="98"/>
        <v>0</v>
      </c>
      <c r="N574">
        <f t="shared" si="99"/>
        <v>0</v>
      </c>
      <c r="O574" s="5">
        <f>SUM(Table1[[#This Row],[Spalte5]:[Spalte6]])*5</f>
        <v>10</v>
      </c>
      <c r="P574" t="s">
        <v>34</v>
      </c>
      <c r="Q574" t="s">
        <v>78</v>
      </c>
      <c r="R574" t="s">
        <v>23</v>
      </c>
      <c r="S574">
        <f t="shared" si="100"/>
        <v>0</v>
      </c>
      <c r="T574">
        <f t="shared" si="101"/>
        <v>1</v>
      </c>
      <c r="U574">
        <f t="shared" si="102"/>
        <v>0</v>
      </c>
      <c r="V574" s="5">
        <f>SUM(Table1[[#This Row],[Spalte94]:[Spalte92]])*5</f>
        <v>5</v>
      </c>
      <c r="W574" t="s">
        <v>34</v>
      </c>
      <c r="X574" s="5">
        <f t="shared" si="103"/>
        <v>0</v>
      </c>
      <c r="Y574" t="s">
        <v>46</v>
      </c>
      <c r="Z574" s="5">
        <f t="shared" si="104"/>
        <v>0</v>
      </c>
      <c r="AA574" t="s">
        <v>35</v>
      </c>
      <c r="AB574" s="5">
        <f t="shared" si="105"/>
        <v>0</v>
      </c>
      <c r="AC574" t="s">
        <v>20</v>
      </c>
      <c r="AD574" s="5">
        <f t="shared" si="106"/>
        <v>0</v>
      </c>
      <c r="AE574" t="s">
        <v>37</v>
      </c>
      <c r="AF574" s="5">
        <f t="shared" si="107"/>
        <v>0</v>
      </c>
      <c r="AG574" s="1">
        <v>6</v>
      </c>
      <c r="AH574" s="6">
        <f>ABS(8-Table1[[#This Row],[Die 1. Frauen des FCSP landet in der Regionalliga Nord (12er Liga) auf Rang...?]])</f>
        <v>2</v>
      </c>
      <c r="AI574" s="6">
        <f>0-Table1[[#This Row],[Spalte16]]</f>
        <v>-2</v>
      </c>
      <c r="AJ574" s="1">
        <v>12</v>
      </c>
      <c r="AK574" s="6">
        <f>ABS(16-Table1[[#This Row],[Die U23 des FCSP landet in der Regionalliga Nord (18er Liga) auf Rang....?]])</f>
        <v>4</v>
      </c>
      <c r="AL574" s="6">
        <f>0-Table1[[#This Row],[Spalte17]]</f>
        <v>-4</v>
      </c>
      <c r="AM57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74"/>
    </row>
    <row r="575" spans="1:42" x14ac:dyDescent="0.25">
      <c r="A575">
        <v>573</v>
      </c>
      <c r="B575" t="s">
        <v>447</v>
      </c>
      <c r="C575" s="1">
        <v>15</v>
      </c>
      <c r="D575" s="6">
        <f>-18+Table1[[#This Row],[Auf welchem Platz landet der FC St. Pauli in der 1. Bundesliga 2025/26?]]</f>
        <v>-3</v>
      </c>
      <c r="E575" t="s">
        <v>14</v>
      </c>
      <c r="F575" s="5">
        <v>5</v>
      </c>
      <c r="G575" t="s">
        <v>14</v>
      </c>
      <c r="H575" t="s">
        <v>25</v>
      </c>
      <c r="I575" t="s">
        <v>16</v>
      </c>
      <c r="J575" t="s">
        <v>54</v>
      </c>
      <c r="K575">
        <f t="shared" si="96"/>
        <v>1</v>
      </c>
      <c r="L575">
        <f t="shared" si="97"/>
        <v>1</v>
      </c>
      <c r="M575">
        <f t="shared" si="98"/>
        <v>0</v>
      </c>
      <c r="N575">
        <f t="shared" si="99"/>
        <v>1</v>
      </c>
      <c r="O575" s="5">
        <f>SUM(Table1[[#This Row],[Spalte5]:[Spalte6]])*5</f>
        <v>15</v>
      </c>
      <c r="P575" t="s">
        <v>15</v>
      </c>
      <c r="Q575" t="s">
        <v>34</v>
      </c>
      <c r="R575" t="s">
        <v>78</v>
      </c>
      <c r="S575">
        <f t="shared" si="100"/>
        <v>0</v>
      </c>
      <c r="T575">
        <f t="shared" si="101"/>
        <v>1</v>
      </c>
      <c r="U575">
        <f t="shared" si="102"/>
        <v>0</v>
      </c>
      <c r="V575" s="5">
        <f>SUM(Table1[[#This Row],[Spalte94]:[Spalte92]])*5</f>
        <v>5</v>
      </c>
      <c r="W575" t="s">
        <v>15</v>
      </c>
      <c r="X575" s="5">
        <f t="shared" si="103"/>
        <v>0</v>
      </c>
      <c r="Y575" t="s">
        <v>48</v>
      </c>
      <c r="Z575" s="5">
        <f t="shared" si="104"/>
        <v>0</v>
      </c>
      <c r="AA575" t="s">
        <v>19</v>
      </c>
      <c r="AB575" s="5">
        <f t="shared" si="105"/>
        <v>0</v>
      </c>
      <c r="AC575" t="s">
        <v>20</v>
      </c>
      <c r="AD575" s="5">
        <f t="shared" si="106"/>
        <v>0</v>
      </c>
      <c r="AE575" t="s">
        <v>28</v>
      </c>
      <c r="AF575" s="5">
        <f t="shared" si="107"/>
        <v>0</v>
      </c>
      <c r="AG575" s="1">
        <v>4</v>
      </c>
      <c r="AH575" s="6">
        <f>ABS(8-Table1[[#This Row],[Die 1. Frauen des FCSP landet in der Regionalliga Nord (12er Liga) auf Rang...?]])</f>
        <v>4</v>
      </c>
      <c r="AI575" s="6">
        <f>0-Table1[[#This Row],[Spalte16]]</f>
        <v>-4</v>
      </c>
      <c r="AJ575" s="1">
        <v>9</v>
      </c>
      <c r="AK575" s="6">
        <f>ABS(16-Table1[[#This Row],[Die U23 des FCSP landet in der Regionalliga Nord (18er Liga) auf Rang....?]])</f>
        <v>7</v>
      </c>
      <c r="AL575" s="6">
        <f>0-Table1[[#This Row],[Spalte17]]</f>
        <v>-7</v>
      </c>
      <c r="AM57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75"/>
    </row>
    <row r="576" spans="1:42" x14ac:dyDescent="0.25">
      <c r="A576">
        <v>574</v>
      </c>
      <c r="B576" t="s">
        <v>939</v>
      </c>
      <c r="C576" s="1">
        <v>14</v>
      </c>
      <c r="D576" s="6">
        <f>-18+Table1[[#This Row],[Auf welchem Platz landet der FC St. Pauli in der 1. Bundesliga 2025/26?]]</f>
        <v>-4</v>
      </c>
      <c r="E576" t="s">
        <v>14</v>
      </c>
      <c r="F576" s="5">
        <v>5</v>
      </c>
      <c r="G576" t="s">
        <v>14</v>
      </c>
      <c r="H576" t="s">
        <v>56</v>
      </c>
      <c r="I576" t="s">
        <v>25</v>
      </c>
      <c r="J576" t="s">
        <v>43</v>
      </c>
      <c r="K576">
        <f t="shared" si="96"/>
        <v>1</v>
      </c>
      <c r="L576">
        <f t="shared" si="97"/>
        <v>1</v>
      </c>
      <c r="M576">
        <f t="shared" si="98"/>
        <v>0</v>
      </c>
      <c r="N576">
        <f t="shared" si="99"/>
        <v>0</v>
      </c>
      <c r="O576" s="5">
        <f>SUM(Table1[[#This Row],[Spalte5]:[Spalte6]])*5</f>
        <v>10</v>
      </c>
      <c r="P576" t="s">
        <v>34</v>
      </c>
      <c r="Q576" t="s">
        <v>78</v>
      </c>
      <c r="R576" t="s">
        <v>23</v>
      </c>
      <c r="S576">
        <f t="shared" si="100"/>
        <v>0</v>
      </c>
      <c r="T576">
        <f t="shared" si="101"/>
        <v>1</v>
      </c>
      <c r="U576">
        <f t="shared" si="102"/>
        <v>0</v>
      </c>
      <c r="V576" s="5">
        <f>SUM(Table1[[#This Row],[Spalte94]:[Spalte92]])*5</f>
        <v>5</v>
      </c>
      <c r="W576" t="s">
        <v>23</v>
      </c>
      <c r="X576" s="5">
        <f t="shared" si="103"/>
        <v>0</v>
      </c>
      <c r="Y576" t="s">
        <v>18</v>
      </c>
      <c r="Z576" s="5">
        <f t="shared" si="104"/>
        <v>0</v>
      </c>
      <c r="AA576" t="s">
        <v>19</v>
      </c>
      <c r="AB576" s="5">
        <f t="shared" si="105"/>
        <v>0</v>
      </c>
      <c r="AC576" t="s">
        <v>20</v>
      </c>
      <c r="AD576" s="5">
        <f t="shared" si="106"/>
        <v>0</v>
      </c>
      <c r="AE576" t="s">
        <v>32</v>
      </c>
      <c r="AF576" s="5">
        <f t="shared" si="107"/>
        <v>0</v>
      </c>
      <c r="AG576" s="1">
        <v>10</v>
      </c>
      <c r="AH576" s="6">
        <f>ABS(8-Table1[[#This Row],[Die 1. Frauen des FCSP landet in der Regionalliga Nord (12er Liga) auf Rang...?]])</f>
        <v>2</v>
      </c>
      <c r="AI576" s="6">
        <f>0-Table1[[#This Row],[Spalte16]]</f>
        <v>-2</v>
      </c>
      <c r="AJ576" s="1">
        <v>13</v>
      </c>
      <c r="AK576" s="6">
        <f>ABS(16-Table1[[#This Row],[Die U23 des FCSP landet in der Regionalliga Nord (18er Liga) auf Rang....?]])</f>
        <v>3</v>
      </c>
      <c r="AL576" s="6">
        <f>0-Table1[[#This Row],[Spalte17]]</f>
        <v>-3</v>
      </c>
      <c r="AM57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76"/>
    </row>
    <row r="577" spans="1:42" x14ac:dyDescent="0.25">
      <c r="A577">
        <v>575</v>
      </c>
      <c r="B577" t="s">
        <v>220</v>
      </c>
      <c r="C577" s="1">
        <v>12</v>
      </c>
      <c r="D577" s="6">
        <f>-18+Table1[[#This Row],[Auf welchem Platz landet der FC St. Pauli in der 1. Bundesliga 2025/26?]]</f>
        <v>-6</v>
      </c>
      <c r="E577" t="s">
        <v>14</v>
      </c>
      <c r="F577" s="5">
        <v>5</v>
      </c>
      <c r="G577" t="s">
        <v>14</v>
      </c>
      <c r="H577" t="s">
        <v>54</v>
      </c>
      <c r="I577" t="s">
        <v>25</v>
      </c>
      <c r="J577" t="s">
        <v>43</v>
      </c>
      <c r="K577">
        <f t="shared" si="96"/>
        <v>1</v>
      </c>
      <c r="L577">
        <f t="shared" si="97"/>
        <v>1</v>
      </c>
      <c r="M577">
        <f t="shared" si="98"/>
        <v>0</v>
      </c>
      <c r="N577">
        <f t="shared" si="99"/>
        <v>0</v>
      </c>
      <c r="O577" s="5">
        <f>SUM(Table1[[#This Row],[Spalte5]:[Spalte6]])*5</f>
        <v>10</v>
      </c>
      <c r="P577" t="s">
        <v>23</v>
      </c>
      <c r="Q577" t="s">
        <v>78</v>
      </c>
      <c r="R577" t="s">
        <v>34</v>
      </c>
      <c r="S577">
        <f t="shared" si="100"/>
        <v>0</v>
      </c>
      <c r="T577">
        <f t="shared" si="101"/>
        <v>1</v>
      </c>
      <c r="U577">
        <f t="shared" si="102"/>
        <v>0</v>
      </c>
      <c r="V577" s="5">
        <f>SUM(Table1[[#This Row],[Spalte94]:[Spalte92]])*5</f>
        <v>5</v>
      </c>
      <c r="W577" t="s">
        <v>15</v>
      </c>
      <c r="X577" s="5">
        <f t="shared" si="103"/>
        <v>0</v>
      </c>
      <c r="Y577" t="s">
        <v>18</v>
      </c>
      <c r="Z577" s="5">
        <f t="shared" si="104"/>
        <v>0</v>
      </c>
      <c r="AA577" t="s">
        <v>19</v>
      </c>
      <c r="AB577" s="5">
        <f t="shared" si="105"/>
        <v>0</v>
      </c>
      <c r="AC577" t="s">
        <v>20</v>
      </c>
      <c r="AD577" s="5">
        <f t="shared" si="106"/>
        <v>0</v>
      </c>
      <c r="AE577" t="s">
        <v>32</v>
      </c>
      <c r="AF577" s="5">
        <f t="shared" si="107"/>
        <v>0</v>
      </c>
      <c r="AG577" s="1">
        <v>6</v>
      </c>
      <c r="AH577" s="6">
        <f>ABS(8-Table1[[#This Row],[Die 1. Frauen des FCSP landet in der Regionalliga Nord (12er Liga) auf Rang...?]])</f>
        <v>2</v>
      </c>
      <c r="AI577" s="6">
        <f>0-Table1[[#This Row],[Spalte16]]</f>
        <v>-2</v>
      </c>
      <c r="AJ577" s="1">
        <v>15</v>
      </c>
      <c r="AK577" s="6">
        <f>ABS(16-Table1[[#This Row],[Die U23 des FCSP landet in der Regionalliga Nord (18er Liga) auf Rang....?]])</f>
        <v>1</v>
      </c>
      <c r="AL577" s="6">
        <f>0-Table1[[#This Row],[Spalte17]]</f>
        <v>-1</v>
      </c>
      <c r="AM57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77"/>
    </row>
    <row r="578" spans="1:42" x14ac:dyDescent="0.25">
      <c r="A578">
        <v>576</v>
      </c>
      <c r="B578" t="s">
        <v>434</v>
      </c>
      <c r="C578" s="1">
        <v>14</v>
      </c>
      <c r="D578" s="6">
        <f>-18+Table1[[#This Row],[Auf welchem Platz landet der FC St. Pauli in der 1. Bundesliga 2025/26?]]</f>
        <v>-4</v>
      </c>
      <c r="E578" t="s">
        <v>14</v>
      </c>
      <c r="F578" s="5">
        <v>5</v>
      </c>
      <c r="G578" t="s">
        <v>14</v>
      </c>
      <c r="H578" t="s">
        <v>56</v>
      </c>
      <c r="I578" t="s">
        <v>25</v>
      </c>
      <c r="J578" t="s">
        <v>54</v>
      </c>
      <c r="K578">
        <f t="shared" ref="K578:K641" si="108">COUNTIF($G578:$J578,"FC Bayern München")</f>
        <v>1</v>
      </c>
      <c r="L578">
        <f t="shared" ref="L578:L641" si="109">COUNTIF($G578:$J578,"Borussia Dortmund")</f>
        <v>1</v>
      </c>
      <c r="M578">
        <f t="shared" ref="M578:M641" si="110">COUNTIF($G578:$J578,"RaBa Leipzig")</f>
        <v>0</v>
      </c>
      <c r="N578">
        <f t="shared" ref="N578:N641" si="111">COUNTIF($G578:$J578,"VfB Stuttgart")</f>
        <v>0</v>
      </c>
      <c r="O578" s="5">
        <f>SUM(Table1[[#This Row],[Spalte5]:[Spalte6]])*5</f>
        <v>10</v>
      </c>
      <c r="P578" t="s">
        <v>78</v>
      </c>
      <c r="Q578" t="s">
        <v>34</v>
      </c>
      <c r="R578" t="s">
        <v>41</v>
      </c>
      <c r="S578">
        <f t="shared" ref="S578:S641" si="112">COUNTIF($P578:$R578,"VfL Wolfsburg")</f>
        <v>0</v>
      </c>
      <c r="T578">
        <f t="shared" ref="T578:T641" si="113">COUNTIF($P578:$R578,"1. FC Heidenheim")</f>
        <v>1</v>
      </c>
      <c r="U578">
        <f t="shared" ref="U578:U641" si="114">COUNTIF($P578:$R578,"FC St. Pauli")</f>
        <v>0</v>
      </c>
      <c r="V578" s="5">
        <f>SUM(Table1[[#This Row],[Spalte94]:[Spalte92]])*5</f>
        <v>5</v>
      </c>
      <c r="W578" t="s">
        <v>58</v>
      </c>
      <c r="X578" s="5">
        <f t="shared" ref="X578:X641" si="115">(COUNTIF($W578:$W578,"Bayer 04 Leverkusen"))*5</f>
        <v>0</v>
      </c>
      <c r="Y578" t="s">
        <v>30</v>
      </c>
      <c r="Z578" s="5">
        <f t="shared" ref="Z578:Z641" si="116">(COUNTIF($Y578:$Y578,"Danel Sinani"))*5</f>
        <v>0</v>
      </c>
      <c r="AA578" t="s">
        <v>19</v>
      </c>
      <c r="AB578" s="5">
        <f t="shared" ref="AB578:AB641" si="117">(COUNTIF($AA578:$AA578,"7 oder mehr Punkte"))*5</f>
        <v>0</v>
      </c>
      <c r="AC578" t="s">
        <v>20</v>
      </c>
      <c r="AD578" s="5">
        <f t="shared" ref="AD578:AD641" si="118">(COUNTIF($AC578:$AC578,"drei bis fünf Siege"))*5</f>
        <v>0</v>
      </c>
      <c r="AE578" t="s">
        <v>32</v>
      </c>
      <c r="AF578" s="5">
        <f t="shared" ref="AF578:AF641" si="119">(COUNTIF($AE578:$AE578,"Gar keinen"))*5</f>
        <v>0</v>
      </c>
      <c r="AG578" s="1">
        <v>4</v>
      </c>
      <c r="AH578" s="6">
        <f>ABS(8-Table1[[#This Row],[Die 1. Frauen des FCSP landet in der Regionalliga Nord (12er Liga) auf Rang...?]])</f>
        <v>4</v>
      </c>
      <c r="AI578" s="6">
        <f>0-Table1[[#This Row],[Spalte16]]</f>
        <v>-4</v>
      </c>
      <c r="AJ578" s="1">
        <v>15</v>
      </c>
      <c r="AK578" s="6">
        <f>ABS(16-Table1[[#This Row],[Die U23 des FCSP landet in der Regionalliga Nord (18er Liga) auf Rang....?]])</f>
        <v>1</v>
      </c>
      <c r="AL578" s="6">
        <f>0-Table1[[#This Row],[Spalte17]]</f>
        <v>-1</v>
      </c>
      <c r="AM57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78"/>
    </row>
    <row r="579" spans="1:42" x14ac:dyDescent="0.25">
      <c r="A579">
        <v>577</v>
      </c>
      <c r="B579" t="s">
        <v>548</v>
      </c>
      <c r="C579" s="1">
        <v>13</v>
      </c>
      <c r="D579" s="6">
        <f>-18+Table1[[#This Row],[Auf welchem Platz landet der FC St. Pauli in der 1. Bundesliga 2025/26?]]</f>
        <v>-5</v>
      </c>
      <c r="E579" t="s">
        <v>14</v>
      </c>
      <c r="F579" s="5">
        <v>5</v>
      </c>
      <c r="G579" t="s">
        <v>25</v>
      </c>
      <c r="H579" t="s">
        <v>14</v>
      </c>
      <c r="I579" t="s">
        <v>56</v>
      </c>
      <c r="J579" t="s">
        <v>54</v>
      </c>
      <c r="K579">
        <f t="shared" si="108"/>
        <v>1</v>
      </c>
      <c r="L579">
        <f t="shared" si="109"/>
        <v>1</v>
      </c>
      <c r="M579">
        <f t="shared" si="110"/>
        <v>0</v>
      </c>
      <c r="N579">
        <f t="shared" si="111"/>
        <v>0</v>
      </c>
      <c r="O579" s="5">
        <f>SUM(Table1[[#This Row],[Spalte5]:[Spalte6]])*5</f>
        <v>10</v>
      </c>
      <c r="P579" t="s">
        <v>78</v>
      </c>
      <c r="Q579" t="s">
        <v>23</v>
      </c>
      <c r="R579" t="s">
        <v>34</v>
      </c>
      <c r="S579">
        <f t="shared" si="112"/>
        <v>0</v>
      </c>
      <c r="T579">
        <f t="shared" si="113"/>
        <v>1</v>
      </c>
      <c r="U579">
        <f t="shared" si="114"/>
        <v>0</v>
      </c>
      <c r="V579" s="5">
        <f>SUM(Table1[[#This Row],[Spalte94]:[Spalte92]])*5</f>
        <v>5</v>
      </c>
      <c r="W579" t="s">
        <v>41</v>
      </c>
      <c r="X579" s="5">
        <f t="shared" si="115"/>
        <v>0</v>
      </c>
      <c r="Y579" t="s">
        <v>18</v>
      </c>
      <c r="Z579" s="5">
        <f t="shared" si="116"/>
        <v>0</v>
      </c>
      <c r="AA579" t="s">
        <v>19</v>
      </c>
      <c r="AB579" s="5">
        <f t="shared" si="117"/>
        <v>0</v>
      </c>
      <c r="AC579" t="s">
        <v>20</v>
      </c>
      <c r="AD579" s="5">
        <f t="shared" si="118"/>
        <v>0</v>
      </c>
      <c r="AE579" t="s">
        <v>28</v>
      </c>
      <c r="AF579" s="5">
        <f t="shared" si="119"/>
        <v>0</v>
      </c>
      <c r="AG579" s="1">
        <v>7</v>
      </c>
      <c r="AH579" s="6">
        <f>ABS(8-Table1[[#This Row],[Die 1. Frauen des FCSP landet in der Regionalliga Nord (12er Liga) auf Rang...?]])</f>
        <v>1</v>
      </c>
      <c r="AI579" s="6">
        <f>0-Table1[[#This Row],[Spalte16]]</f>
        <v>-1</v>
      </c>
      <c r="AJ579" s="1">
        <v>13</v>
      </c>
      <c r="AK579" s="6">
        <f>ABS(16-Table1[[#This Row],[Die U23 des FCSP landet in der Regionalliga Nord (18er Liga) auf Rang....?]])</f>
        <v>3</v>
      </c>
      <c r="AL579" s="6">
        <f>0-Table1[[#This Row],[Spalte17]]</f>
        <v>-3</v>
      </c>
      <c r="AM57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79"/>
    </row>
    <row r="580" spans="1:42" x14ac:dyDescent="0.25">
      <c r="A580">
        <v>578</v>
      </c>
      <c r="B580" t="s">
        <v>158</v>
      </c>
      <c r="C580" s="1">
        <v>15</v>
      </c>
      <c r="D580" s="6">
        <f>-18+Table1[[#This Row],[Auf welchem Platz landet der FC St. Pauli in der 1. Bundesliga 2025/26?]]</f>
        <v>-3</v>
      </c>
      <c r="E580" t="s">
        <v>14</v>
      </c>
      <c r="F580" s="5">
        <v>5</v>
      </c>
      <c r="G580" t="s">
        <v>14</v>
      </c>
      <c r="H580" t="s">
        <v>56</v>
      </c>
      <c r="I580" t="s">
        <v>17</v>
      </c>
      <c r="J580" t="s">
        <v>25</v>
      </c>
      <c r="K580">
        <f t="shared" si="108"/>
        <v>1</v>
      </c>
      <c r="L580">
        <f t="shared" si="109"/>
        <v>1</v>
      </c>
      <c r="M580">
        <f t="shared" si="110"/>
        <v>1</v>
      </c>
      <c r="N580">
        <f t="shared" si="111"/>
        <v>0</v>
      </c>
      <c r="O580" s="5">
        <f>SUM(Table1[[#This Row],[Spalte5]:[Spalte6]])*5</f>
        <v>15</v>
      </c>
      <c r="P580" t="s">
        <v>23</v>
      </c>
      <c r="Q580" t="s">
        <v>24</v>
      </c>
      <c r="R580" t="s">
        <v>34</v>
      </c>
      <c r="S580">
        <f t="shared" si="112"/>
        <v>0</v>
      </c>
      <c r="T580">
        <f t="shared" si="113"/>
        <v>0</v>
      </c>
      <c r="U580">
        <f t="shared" si="114"/>
        <v>0</v>
      </c>
      <c r="V580" s="5">
        <f>SUM(Table1[[#This Row],[Spalte94]:[Spalte92]])*5</f>
        <v>0</v>
      </c>
      <c r="W580" t="s">
        <v>23</v>
      </c>
      <c r="X580" s="5">
        <f t="shared" si="115"/>
        <v>0</v>
      </c>
      <c r="Y580" t="s">
        <v>48</v>
      </c>
      <c r="Z580" s="5">
        <f t="shared" si="116"/>
        <v>0</v>
      </c>
      <c r="AA580" t="s">
        <v>35</v>
      </c>
      <c r="AB580" s="5">
        <f t="shared" si="117"/>
        <v>0</v>
      </c>
      <c r="AC580" t="s">
        <v>20</v>
      </c>
      <c r="AD580" s="5">
        <f t="shared" si="118"/>
        <v>0</v>
      </c>
      <c r="AE580" t="s">
        <v>32</v>
      </c>
      <c r="AF580" s="5">
        <f t="shared" si="119"/>
        <v>0</v>
      </c>
      <c r="AG580" s="1">
        <v>4</v>
      </c>
      <c r="AH580" s="6">
        <f>ABS(8-Table1[[#This Row],[Die 1. Frauen des FCSP landet in der Regionalliga Nord (12er Liga) auf Rang...?]])</f>
        <v>4</v>
      </c>
      <c r="AI580" s="6">
        <f>0-Table1[[#This Row],[Spalte16]]</f>
        <v>-4</v>
      </c>
      <c r="AJ580" s="1">
        <v>14</v>
      </c>
      <c r="AK580" s="6">
        <f>ABS(16-Table1[[#This Row],[Die U23 des FCSP landet in der Regionalliga Nord (18er Liga) auf Rang....?]])</f>
        <v>2</v>
      </c>
      <c r="AL580" s="6">
        <f>0-Table1[[#This Row],[Spalte17]]</f>
        <v>-2</v>
      </c>
      <c r="AM58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80"/>
    </row>
    <row r="581" spans="1:42" x14ac:dyDescent="0.25">
      <c r="A581">
        <v>579</v>
      </c>
      <c r="B581" t="s">
        <v>253</v>
      </c>
      <c r="C581" s="1">
        <v>11</v>
      </c>
      <c r="D581" s="6">
        <f>-18+Table1[[#This Row],[Auf welchem Platz landet der FC St. Pauli in der 1. Bundesliga 2025/26?]]</f>
        <v>-7</v>
      </c>
      <c r="E581" t="s">
        <v>14</v>
      </c>
      <c r="F581" s="5">
        <v>5</v>
      </c>
      <c r="G581" t="s">
        <v>14</v>
      </c>
      <c r="H581" t="s">
        <v>25</v>
      </c>
      <c r="I581" t="s">
        <v>17</v>
      </c>
      <c r="J581" t="s">
        <v>56</v>
      </c>
      <c r="K581">
        <f t="shared" si="108"/>
        <v>1</v>
      </c>
      <c r="L581">
        <f t="shared" si="109"/>
        <v>1</v>
      </c>
      <c r="M581">
        <f t="shared" si="110"/>
        <v>1</v>
      </c>
      <c r="N581">
        <f t="shared" si="111"/>
        <v>0</v>
      </c>
      <c r="O581" s="5">
        <f>SUM(Table1[[#This Row],[Spalte5]:[Spalte6]])*5</f>
        <v>15</v>
      </c>
      <c r="P581" t="s">
        <v>34</v>
      </c>
      <c r="Q581" t="s">
        <v>78</v>
      </c>
      <c r="R581" t="s">
        <v>23</v>
      </c>
      <c r="S581">
        <f t="shared" si="112"/>
        <v>0</v>
      </c>
      <c r="T581">
        <f t="shared" si="113"/>
        <v>1</v>
      </c>
      <c r="U581">
        <f t="shared" si="114"/>
        <v>0</v>
      </c>
      <c r="V581" s="5">
        <f>SUM(Table1[[#This Row],[Spalte94]:[Spalte92]])*5</f>
        <v>5</v>
      </c>
      <c r="W581" t="s">
        <v>34</v>
      </c>
      <c r="X581" s="5">
        <f t="shared" si="115"/>
        <v>0</v>
      </c>
      <c r="Y581" t="s">
        <v>18</v>
      </c>
      <c r="Z581" s="5">
        <f t="shared" si="116"/>
        <v>0</v>
      </c>
      <c r="AA581" t="s">
        <v>19</v>
      </c>
      <c r="AB581" s="5">
        <f t="shared" si="117"/>
        <v>0</v>
      </c>
      <c r="AC581" t="s">
        <v>27</v>
      </c>
      <c r="AD581" s="5">
        <f t="shared" si="118"/>
        <v>5</v>
      </c>
      <c r="AE581" t="s">
        <v>28</v>
      </c>
      <c r="AF581" s="5">
        <f t="shared" si="119"/>
        <v>0</v>
      </c>
      <c r="AG581" s="1">
        <v>3</v>
      </c>
      <c r="AH581" s="6">
        <f>ABS(8-Table1[[#This Row],[Die 1. Frauen des FCSP landet in der Regionalliga Nord (12er Liga) auf Rang...?]])</f>
        <v>5</v>
      </c>
      <c r="AI581" s="6">
        <f>0-Table1[[#This Row],[Spalte16]]</f>
        <v>-5</v>
      </c>
      <c r="AJ581" s="1">
        <v>9</v>
      </c>
      <c r="AK581" s="6">
        <f>ABS(16-Table1[[#This Row],[Die U23 des FCSP landet in der Regionalliga Nord (18er Liga) auf Rang....?]])</f>
        <v>7</v>
      </c>
      <c r="AL581" s="6">
        <f>0-Table1[[#This Row],[Spalte17]]</f>
        <v>-7</v>
      </c>
      <c r="AM58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81"/>
    </row>
    <row r="582" spans="1:42" x14ac:dyDescent="0.25">
      <c r="A582">
        <v>580</v>
      </c>
      <c r="B582" t="s">
        <v>53</v>
      </c>
      <c r="C582" s="1">
        <v>15</v>
      </c>
      <c r="D582" s="6">
        <f>-18+Table1[[#This Row],[Auf welchem Platz landet der FC St. Pauli in der 1. Bundesliga 2025/26?]]</f>
        <v>-3</v>
      </c>
      <c r="E582" t="s">
        <v>14</v>
      </c>
      <c r="F582" s="5">
        <v>5</v>
      </c>
      <c r="G582" t="s">
        <v>14</v>
      </c>
      <c r="H582" t="s">
        <v>25</v>
      </c>
      <c r="I582" t="s">
        <v>56</v>
      </c>
      <c r="J582" t="s">
        <v>43</v>
      </c>
      <c r="K582">
        <f t="shared" si="108"/>
        <v>1</v>
      </c>
      <c r="L582">
        <f t="shared" si="109"/>
        <v>1</v>
      </c>
      <c r="M582">
        <f t="shared" si="110"/>
        <v>0</v>
      </c>
      <c r="N582">
        <f t="shared" si="111"/>
        <v>0</v>
      </c>
      <c r="O582" s="5">
        <f>SUM(Table1[[#This Row],[Spalte5]:[Spalte6]])*5</f>
        <v>10</v>
      </c>
      <c r="P582" t="s">
        <v>23</v>
      </c>
      <c r="Q582" t="s">
        <v>41</v>
      </c>
      <c r="R582" t="s">
        <v>78</v>
      </c>
      <c r="S582">
        <f t="shared" si="112"/>
        <v>0</v>
      </c>
      <c r="T582">
        <f t="shared" si="113"/>
        <v>1</v>
      </c>
      <c r="U582">
        <f t="shared" si="114"/>
        <v>0</v>
      </c>
      <c r="V582" s="5">
        <f>SUM(Table1[[#This Row],[Spalte94]:[Spalte92]])*5</f>
        <v>5</v>
      </c>
      <c r="W582" t="s">
        <v>34</v>
      </c>
      <c r="X582" s="5">
        <f t="shared" si="115"/>
        <v>0</v>
      </c>
      <c r="Y582" t="s">
        <v>18</v>
      </c>
      <c r="Z582" s="5">
        <f t="shared" si="116"/>
        <v>0</v>
      </c>
      <c r="AA582" t="s">
        <v>19</v>
      </c>
      <c r="AB582" s="5">
        <f t="shared" si="117"/>
        <v>0</v>
      </c>
      <c r="AC582" t="s">
        <v>20</v>
      </c>
      <c r="AD582" s="5">
        <f t="shared" si="118"/>
        <v>0</v>
      </c>
      <c r="AE582" t="s">
        <v>28</v>
      </c>
      <c r="AF582" s="5">
        <f t="shared" si="119"/>
        <v>0</v>
      </c>
      <c r="AG582" s="1">
        <v>4</v>
      </c>
      <c r="AH582" s="6">
        <f>ABS(8-Table1[[#This Row],[Die 1. Frauen des FCSP landet in der Regionalliga Nord (12er Liga) auf Rang...?]])</f>
        <v>4</v>
      </c>
      <c r="AI582" s="6">
        <f>0-Table1[[#This Row],[Spalte16]]</f>
        <v>-4</v>
      </c>
      <c r="AJ582" s="1">
        <v>14</v>
      </c>
      <c r="AK582" s="6">
        <f>ABS(16-Table1[[#This Row],[Die U23 des FCSP landet in der Regionalliga Nord (18er Liga) auf Rang....?]])</f>
        <v>2</v>
      </c>
      <c r="AL582" s="6">
        <f>0-Table1[[#This Row],[Spalte17]]</f>
        <v>-2</v>
      </c>
      <c r="AM58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82"/>
    </row>
    <row r="583" spans="1:42" x14ac:dyDescent="0.25">
      <c r="A583">
        <v>581</v>
      </c>
      <c r="B583" t="s">
        <v>91</v>
      </c>
      <c r="C583" s="1">
        <v>15</v>
      </c>
      <c r="D583" s="6">
        <f>-18+Table1[[#This Row],[Auf welchem Platz landet der FC St. Pauli in der 1. Bundesliga 2025/26?]]</f>
        <v>-3</v>
      </c>
      <c r="E583" t="s">
        <v>14</v>
      </c>
      <c r="F583" s="5">
        <v>5</v>
      </c>
      <c r="G583" t="s">
        <v>14</v>
      </c>
      <c r="H583" t="s">
        <v>56</v>
      </c>
      <c r="I583" t="s">
        <v>54</v>
      </c>
      <c r="J583" t="s">
        <v>25</v>
      </c>
      <c r="K583">
        <f t="shared" si="108"/>
        <v>1</v>
      </c>
      <c r="L583">
        <f t="shared" si="109"/>
        <v>1</v>
      </c>
      <c r="M583">
        <f t="shared" si="110"/>
        <v>0</v>
      </c>
      <c r="N583">
        <f t="shared" si="111"/>
        <v>0</v>
      </c>
      <c r="O583" s="5">
        <f>SUM(Table1[[#This Row],[Spalte5]:[Spalte6]])*5</f>
        <v>10</v>
      </c>
      <c r="P583" t="s">
        <v>34</v>
      </c>
      <c r="Q583" t="s">
        <v>78</v>
      </c>
      <c r="R583" t="s">
        <v>23</v>
      </c>
      <c r="S583">
        <f t="shared" si="112"/>
        <v>0</v>
      </c>
      <c r="T583">
        <f t="shared" si="113"/>
        <v>1</v>
      </c>
      <c r="U583">
        <f t="shared" si="114"/>
        <v>0</v>
      </c>
      <c r="V583" s="5">
        <f>SUM(Table1[[#This Row],[Spalte94]:[Spalte92]])*5</f>
        <v>5</v>
      </c>
      <c r="W583" t="s">
        <v>15</v>
      </c>
      <c r="X583" s="5">
        <f t="shared" si="115"/>
        <v>0</v>
      </c>
      <c r="Y583" t="s">
        <v>48</v>
      </c>
      <c r="Z583" s="5">
        <f t="shared" si="116"/>
        <v>0</v>
      </c>
      <c r="AA583" t="s">
        <v>35</v>
      </c>
      <c r="AB583" s="5">
        <f t="shared" si="117"/>
        <v>0</v>
      </c>
      <c r="AC583" t="s">
        <v>20</v>
      </c>
      <c r="AD583" s="5">
        <f t="shared" si="118"/>
        <v>0</v>
      </c>
      <c r="AE583" t="s">
        <v>28</v>
      </c>
      <c r="AF583" s="5">
        <f t="shared" si="119"/>
        <v>0</v>
      </c>
      <c r="AG583" s="1">
        <v>4</v>
      </c>
      <c r="AH583" s="6">
        <f>ABS(8-Table1[[#This Row],[Die 1. Frauen des FCSP landet in der Regionalliga Nord (12er Liga) auf Rang...?]])</f>
        <v>4</v>
      </c>
      <c r="AI583" s="6">
        <f>0-Table1[[#This Row],[Spalte16]]</f>
        <v>-4</v>
      </c>
      <c r="AJ583" s="1">
        <v>14</v>
      </c>
      <c r="AK583" s="6">
        <f>ABS(16-Table1[[#This Row],[Die U23 des FCSP landet in der Regionalliga Nord (18er Liga) auf Rang....?]])</f>
        <v>2</v>
      </c>
      <c r="AL583" s="6">
        <f>0-Table1[[#This Row],[Spalte17]]</f>
        <v>-2</v>
      </c>
      <c r="AM58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83"/>
    </row>
    <row r="584" spans="1:42" x14ac:dyDescent="0.25">
      <c r="A584">
        <v>582</v>
      </c>
      <c r="B584" t="s">
        <v>40</v>
      </c>
      <c r="C584" s="1">
        <v>12</v>
      </c>
      <c r="D584" s="6">
        <f>-18+Table1[[#This Row],[Auf welchem Platz landet der FC St. Pauli in der 1. Bundesliga 2025/26?]]</f>
        <v>-6</v>
      </c>
      <c r="E584" t="s">
        <v>14</v>
      </c>
      <c r="F584" s="5">
        <v>5</v>
      </c>
      <c r="G584" t="s">
        <v>14</v>
      </c>
      <c r="H584" t="s">
        <v>25</v>
      </c>
      <c r="I584" t="s">
        <v>43</v>
      </c>
      <c r="J584" t="s">
        <v>56</v>
      </c>
      <c r="K584">
        <f t="shared" si="108"/>
        <v>1</v>
      </c>
      <c r="L584">
        <f t="shared" si="109"/>
        <v>1</v>
      </c>
      <c r="M584">
        <f t="shared" si="110"/>
        <v>0</v>
      </c>
      <c r="N584">
        <f t="shared" si="111"/>
        <v>0</v>
      </c>
      <c r="O584" s="5">
        <f>SUM(Table1[[#This Row],[Spalte5]:[Spalte6]])*5</f>
        <v>10</v>
      </c>
      <c r="P584" t="s">
        <v>34</v>
      </c>
      <c r="Q584" t="s">
        <v>23</v>
      </c>
      <c r="R584" t="s">
        <v>78</v>
      </c>
      <c r="S584">
        <f t="shared" si="112"/>
        <v>0</v>
      </c>
      <c r="T584">
        <f t="shared" si="113"/>
        <v>1</v>
      </c>
      <c r="U584">
        <f t="shared" si="114"/>
        <v>0</v>
      </c>
      <c r="V584" s="5">
        <f>SUM(Table1[[#This Row],[Spalte94]:[Spalte92]])*5</f>
        <v>5</v>
      </c>
      <c r="W584" t="s">
        <v>15</v>
      </c>
      <c r="X584" s="5">
        <f t="shared" si="115"/>
        <v>0</v>
      </c>
      <c r="Y584" t="s">
        <v>18</v>
      </c>
      <c r="Z584" s="5">
        <f t="shared" si="116"/>
        <v>0</v>
      </c>
      <c r="AA584" t="s">
        <v>19</v>
      </c>
      <c r="AB584" s="5">
        <f t="shared" si="117"/>
        <v>0</v>
      </c>
      <c r="AC584" t="s">
        <v>20</v>
      </c>
      <c r="AD584" s="5">
        <f t="shared" si="118"/>
        <v>0</v>
      </c>
      <c r="AE584" t="s">
        <v>37</v>
      </c>
      <c r="AF584" s="5">
        <f t="shared" si="119"/>
        <v>0</v>
      </c>
      <c r="AG584" s="1">
        <v>9</v>
      </c>
      <c r="AH584" s="6">
        <f>ABS(8-Table1[[#This Row],[Die 1. Frauen des FCSP landet in der Regionalliga Nord (12er Liga) auf Rang...?]])</f>
        <v>1</v>
      </c>
      <c r="AI584" s="6">
        <f>0-Table1[[#This Row],[Spalte16]]</f>
        <v>-1</v>
      </c>
      <c r="AJ584" s="1">
        <v>14</v>
      </c>
      <c r="AK584" s="6">
        <f>ABS(16-Table1[[#This Row],[Die U23 des FCSP landet in der Regionalliga Nord (18er Liga) auf Rang....?]])</f>
        <v>2</v>
      </c>
      <c r="AL584" s="6">
        <f>0-Table1[[#This Row],[Spalte17]]</f>
        <v>-2</v>
      </c>
      <c r="AM58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84"/>
    </row>
    <row r="585" spans="1:42" x14ac:dyDescent="0.25">
      <c r="A585">
        <v>583</v>
      </c>
      <c r="B585" t="s">
        <v>806</v>
      </c>
      <c r="C585" s="1">
        <v>14</v>
      </c>
      <c r="D585" s="6">
        <f>-18+Table1[[#This Row],[Auf welchem Platz landet der FC St. Pauli in der 1. Bundesliga 2025/26?]]</f>
        <v>-4</v>
      </c>
      <c r="E585" t="s">
        <v>56</v>
      </c>
      <c r="F585" s="5"/>
      <c r="G585" t="s">
        <v>14</v>
      </c>
      <c r="H585" t="s">
        <v>56</v>
      </c>
      <c r="I585" t="s">
        <v>16</v>
      </c>
      <c r="J585" t="s">
        <v>25</v>
      </c>
      <c r="K585">
        <f t="shared" si="108"/>
        <v>1</v>
      </c>
      <c r="L585">
        <f t="shared" si="109"/>
        <v>1</v>
      </c>
      <c r="M585">
        <f t="shared" si="110"/>
        <v>0</v>
      </c>
      <c r="N585">
        <f t="shared" si="111"/>
        <v>1</v>
      </c>
      <c r="O585" s="5">
        <f>SUM(Table1[[#This Row],[Spalte5]:[Spalte6]])*5</f>
        <v>15</v>
      </c>
      <c r="P585" t="s">
        <v>34</v>
      </c>
      <c r="Q585" t="s">
        <v>15</v>
      </c>
      <c r="R585" t="s">
        <v>78</v>
      </c>
      <c r="S585">
        <f t="shared" si="112"/>
        <v>0</v>
      </c>
      <c r="T585">
        <f t="shared" si="113"/>
        <v>1</v>
      </c>
      <c r="U585">
        <f t="shared" si="114"/>
        <v>0</v>
      </c>
      <c r="V585" s="5">
        <f>SUM(Table1[[#This Row],[Spalte94]:[Spalte92]])*5</f>
        <v>5</v>
      </c>
      <c r="W585" t="s">
        <v>23</v>
      </c>
      <c r="X585" s="5">
        <f t="shared" si="115"/>
        <v>0</v>
      </c>
      <c r="Y585" t="s">
        <v>44</v>
      </c>
      <c r="Z585" s="5">
        <f t="shared" si="116"/>
        <v>5</v>
      </c>
      <c r="AA585" t="s">
        <v>19</v>
      </c>
      <c r="AB585" s="5">
        <f t="shared" si="117"/>
        <v>0</v>
      </c>
      <c r="AC585" t="s">
        <v>20</v>
      </c>
      <c r="AD585" s="5">
        <f t="shared" si="118"/>
        <v>0</v>
      </c>
      <c r="AE585" t="s">
        <v>28</v>
      </c>
      <c r="AF585" s="5">
        <f t="shared" si="119"/>
        <v>0</v>
      </c>
      <c r="AG585" s="1">
        <v>5</v>
      </c>
      <c r="AH585" s="6">
        <f>ABS(8-Table1[[#This Row],[Die 1. Frauen des FCSP landet in der Regionalliga Nord (12er Liga) auf Rang...?]])</f>
        <v>3</v>
      </c>
      <c r="AI585" s="6">
        <f>0-Table1[[#This Row],[Spalte16]]</f>
        <v>-3</v>
      </c>
      <c r="AJ585" s="1">
        <v>9</v>
      </c>
      <c r="AK585" s="6">
        <f>ABS(16-Table1[[#This Row],[Die U23 des FCSP landet in der Regionalliga Nord (18er Liga) auf Rang....?]])</f>
        <v>7</v>
      </c>
      <c r="AL585" s="6">
        <f>0-Table1[[#This Row],[Spalte17]]</f>
        <v>-7</v>
      </c>
      <c r="AM58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85"/>
    </row>
    <row r="586" spans="1:42" x14ac:dyDescent="0.25">
      <c r="A586">
        <v>584</v>
      </c>
      <c r="B586" t="s">
        <v>353</v>
      </c>
      <c r="C586" s="1">
        <v>15</v>
      </c>
      <c r="D586" s="6">
        <f>-18+Table1[[#This Row],[Auf welchem Platz landet der FC St. Pauli in der 1. Bundesliga 2025/26?]]</f>
        <v>-3</v>
      </c>
      <c r="E586" t="s">
        <v>56</v>
      </c>
      <c r="F586" s="5"/>
      <c r="G586" t="s">
        <v>14</v>
      </c>
      <c r="H586" t="s">
        <v>54</v>
      </c>
      <c r="I586" t="s">
        <v>25</v>
      </c>
      <c r="J586" t="s">
        <v>56</v>
      </c>
      <c r="K586">
        <f t="shared" si="108"/>
        <v>1</v>
      </c>
      <c r="L586">
        <f t="shared" si="109"/>
        <v>1</v>
      </c>
      <c r="M586">
        <f t="shared" si="110"/>
        <v>0</v>
      </c>
      <c r="N586">
        <f t="shared" si="111"/>
        <v>0</v>
      </c>
      <c r="O586" s="5">
        <f>SUM(Table1[[#This Row],[Spalte5]:[Spalte6]])*5</f>
        <v>10</v>
      </c>
      <c r="P586" t="s">
        <v>78</v>
      </c>
      <c r="Q586" t="s">
        <v>34</v>
      </c>
      <c r="R586" t="s">
        <v>24</v>
      </c>
      <c r="S586">
        <f t="shared" si="112"/>
        <v>0</v>
      </c>
      <c r="T586">
        <f t="shared" si="113"/>
        <v>1</v>
      </c>
      <c r="U586">
        <f t="shared" si="114"/>
        <v>0</v>
      </c>
      <c r="V586" s="5">
        <f>SUM(Table1[[#This Row],[Spalte94]:[Spalte92]])*5</f>
        <v>5</v>
      </c>
      <c r="W586" t="s">
        <v>17</v>
      </c>
      <c r="X586" s="5">
        <f t="shared" si="115"/>
        <v>0</v>
      </c>
      <c r="Y586" t="s">
        <v>18</v>
      </c>
      <c r="Z586" s="5">
        <f t="shared" si="116"/>
        <v>0</v>
      </c>
      <c r="AA586" t="s">
        <v>19</v>
      </c>
      <c r="AB586" s="5">
        <f t="shared" si="117"/>
        <v>0</v>
      </c>
      <c r="AC586" t="s">
        <v>27</v>
      </c>
      <c r="AD586" s="5">
        <f t="shared" si="118"/>
        <v>5</v>
      </c>
      <c r="AE586" t="s">
        <v>28</v>
      </c>
      <c r="AF586" s="5">
        <f t="shared" si="119"/>
        <v>0</v>
      </c>
      <c r="AG586" s="1">
        <v>4</v>
      </c>
      <c r="AH586" s="6">
        <f>ABS(8-Table1[[#This Row],[Die 1. Frauen des FCSP landet in der Regionalliga Nord (12er Liga) auf Rang...?]])</f>
        <v>4</v>
      </c>
      <c r="AI586" s="6">
        <f>0-Table1[[#This Row],[Spalte16]]</f>
        <v>-4</v>
      </c>
      <c r="AJ586" s="1">
        <v>14</v>
      </c>
      <c r="AK586" s="6">
        <f>ABS(16-Table1[[#This Row],[Die U23 des FCSP landet in der Regionalliga Nord (18er Liga) auf Rang....?]])</f>
        <v>2</v>
      </c>
      <c r="AL586" s="6">
        <f>0-Table1[[#This Row],[Spalte17]]</f>
        <v>-2</v>
      </c>
      <c r="AM58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86"/>
    </row>
    <row r="587" spans="1:42" x14ac:dyDescent="0.25">
      <c r="A587">
        <v>585</v>
      </c>
      <c r="B587" t="s">
        <v>81</v>
      </c>
      <c r="C587" s="1">
        <v>13</v>
      </c>
      <c r="D587" s="6">
        <f>-18+Table1[[#This Row],[Auf welchem Platz landet der FC St. Pauli in der 1. Bundesliga 2025/26?]]</f>
        <v>-5</v>
      </c>
      <c r="E587" t="s">
        <v>14</v>
      </c>
      <c r="F587" s="5">
        <v>5</v>
      </c>
      <c r="G587" t="s">
        <v>14</v>
      </c>
      <c r="H587" t="s">
        <v>25</v>
      </c>
      <c r="I587" t="s">
        <v>54</v>
      </c>
      <c r="J587" t="s">
        <v>56</v>
      </c>
      <c r="K587">
        <f t="shared" si="108"/>
        <v>1</v>
      </c>
      <c r="L587">
        <f t="shared" si="109"/>
        <v>1</v>
      </c>
      <c r="M587">
        <f t="shared" si="110"/>
        <v>0</v>
      </c>
      <c r="N587">
        <f t="shared" si="111"/>
        <v>0</v>
      </c>
      <c r="O587" s="5">
        <f>SUM(Table1[[#This Row],[Spalte5]:[Spalte6]])*5</f>
        <v>10</v>
      </c>
      <c r="P587" t="s">
        <v>78</v>
      </c>
      <c r="Q587" t="s">
        <v>23</v>
      </c>
      <c r="R587" t="s">
        <v>41</v>
      </c>
      <c r="S587">
        <f t="shared" si="112"/>
        <v>0</v>
      </c>
      <c r="T587">
        <f t="shared" si="113"/>
        <v>1</v>
      </c>
      <c r="U587">
        <f t="shared" si="114"/>
        <v>0</v>
      </c>
      <c r="V587" s="5">
        <f>SUM(Table1[[#This Row],[Spalte94]:[Spalte92]])*5</f>
        <v>5</v>
      </c>
      <c r="W587" t="s">
        <v>23</v>
      </c>
      <c r="X587" s="5">
        <f t="shared" si="115"/>
        <v>0</v>
      </c>
      <c r="Y587" t="s">
        <v>18</v>
      </c>
      <c r="Z587" s="5">
        <f t="shared" si="116"/>
        <v>0</v>
      </c>
      <c r="AA587" t="s">
        <v>19</v>
      </c>
      <c r="AB587" s="5">
        <f t="shared" si="117"/>
        <v>0</v>
      </c>
      <c r="AC587" t="s">
        <v>20</v>
      </c>
      <c r="AD587" s="5">
        <f t="shared" si="118"/>
        <v>0</v>
      </c>
      <c r="AE587" t="s">
        <v>39</v>
      </c>
      <c r="AF587" s="5">
        <f t="shared" si="119"/>
        <v>0</v>
      </c>
      <c r="AG587" s="1">
        <v>5</v>
      </c>
      <c r="AH587" s="6">
        <f>ABS(8-Table1[[#This Row],[Die 1. Frauen des FCSP landet in der Regionalliga Nord (12er Liga) auf Rang...?]])</f>
        <v>3</v>
      </c>
      <c r="AI587" s="6">
        <f>0-Table1[[#This Row],[Spalte16]]</f>
        <v>-3</v>
      </c>
      <c r="AJ587" s="1">
        <v>15</v>
      </c>
      <c r="AK587" s="6">
        <f>ABS(16-Table1[[#This Row],[Die U23 des FCSP landet in der Regionalliga Nord (18er Liga) auf Rang....?]])</f>
        <v>1</v>
      </c>
      <c r="AL587" s="6">
        <f>0-Table1[[#This Row],[Spalte17]]</f>
        <v>-1</v>
      </c>
      <c r="AM58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87"/>
    </row>
    <row r="588" spans="1:42" x14ac:dyDescent="0.25">
      <c r="A588">
        <v>586</v>
      </c>
      <c r="B588" t="s">
        <v>511</v>
      </c>
      <c r="C588" s="1">
        <v>12</v>
      </c>
      <c r="D588" s="6">
        <f>-18+Table1[[#This Row],[Auf welchem Platz landet der FC St. Pauli in der 1. Bundesliga 2025/26?]]</f>
        <v>-6</v>
      </c>
      <c r="E588" t="s">
        <v>14</v>
      </c>
      <c r="F588" s="5">
        <v>5</v>
      </c>
      <c r="G588" t="s">
        <v>14</v>
      </c>
      <c r="H588" t="s">
        <v>54</v>
      </c>
      <c r="I588" t="s">
        <v>56</v>
      </c>
      <c r="J588" t="s">
        <v>25</v>
      </c>
      <c r="K588">
        <f t="shared" si="108"/>
        <v>1</v>
      </c>
      <c r="L588">
        <f t="shared" si="109"/>
        <v>1</v>
      </c>
      <c r="M588">
        <f t="shared" si="110"/>
        <v>0</v>
      </c>
      <c r="N588">
        <f t="shared" si="111"/>
        <v>0</v>
      </c>
      <c r="O588" s="5">
        <f>SUM(Table1[[#This Row],[Spalte5]:[Spalte6]])*5</f>
        <v>10</v>
      </c>
      <c r="P588" t="s">
        <v>78</v>
      </c>
      <c r="Q588" t="s">
        <v>41</v>
      </c>
      <c r="R588" t="s">
        <v>34</v>
      </c>
      <c r="S588">
        <f t="shared" si="112"/>
        <v>0</v>
      </c>
      <c r="T588">
        <f t="shared" si="113"/>
        <v>1</v>
      </c>
      <c r="U588">
        <f t="shared" si="114"/>
        <v>0</v>
      </c>
      <c r="V588" s="5">
        <f>SUM(Table1[[#This Row],[Spalte94]:[Spalte92]])*5</f>
        <v>5</v>
      </c>
      <c r="W588" t="s">
        <v>15</v>
      </c>
      <c r="X588" s="5">
        <f t="shared" si="115"/>
        <v>0</v>
      </c>
      <c r="Y588" t="s">
        <v>30</v>
      </c>
      <c r="Z588" s="5">
        <f t="shared" si="116"/>
        <v>0</v>
      </c>
      <c r="AA588" t="s">
        <v>19</v>
      </c>
      <c r="AB588" s="5">
        <f t="shared" si="117"/>
        <v>0</v>
      </c>
      <c r="AC588" t="s">
        <v>20</v>
      </c>
      <c r="AD588" s="5">
        <f t="shared" si="118"/>
        <v>0</v>
      </c>
      <c r="AE588" t="s">
        <v>21</v>
      </c>
      <c r="AF588" s="5">
        <f t="shared" si="119"/>
        <v>0</v>
      </c>
      <c r="AG588" s="1">
        <v>9</v>
      </c>
      <c r="AH588" s="6">
        <f>ABS(8-Table1[[#This Row],[Die 1. Frauen des FCSP landet in der Regionalliga Nord (12er Liga) auf Rang...?]])</f>
        <v>1</v>
      </c>
      <c r="AI588" s="6">
        <f>0-Table1[[#This Row],[Spalte16]]</f>
        <v>-1</v>
      </c>
      <c r="AJ588" s="1">
        <v>14</v>
      </c>
      <c r="AK588" s="6">
        <f>ABS(16-Table1[[#This Row],[Die U23 des FCSP landet in der Regionalliga Nord (18er Liga) auf Rang....?]])</f>
        <v>2</v>
      </c>
      <c r="AL588" s="6">
        <f>0-Table1[[#This Row],[Spalte17]]</f>
        <v>-2</v>
      </c>
      <c r="AM58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88"/>
    </row>
    <row r="589" spans="1:42" x14ac:dyDescent="0.25">
      <c r="A589">
        <v>587</v>
      </c>
      <c r="B589" t="s">
        <v>215</v>
      </c>
      <c r="C589" s="1">
        <v>15</v>
      </c>
      <c r="D589" s="6">
        <f>-18+Table1[[#This Row],[Auf welchem Platz landet der FC St. Pauli in der 1. Bundesliga 2025/26?]]</f>
        <v>-3</v>
      </c>
      <c r="E589" t="s">
        <v>25</v>
      </c>
      <c r="F589" s="5"/>
      <c r="G589" t="s">
        <v>14</v>
      </c>
      <c r="H589" t="s">
        <v>54</v>
      </c>
      <c r="I589" t="s">
        <v>56</v>
      </c>
      <c r="J589" t="s">
        <v>25</v>
      </c>
      <c r="K589">
        <f t="shared" si="108"/>
        <v>1</v>
      </c>
      <c r="L589">
        <f t="shared" si="109"/>
        <v>1</v>
      </c>
      <c r="M589">
        <f t="shared" si="110"/>
        <v>0</v>
      </c>
      <c r="N589">
        <f t="shared" si="111"/>
        <v>0</v>
      </c>
      <c r="O589" s="5">
        <f>SUM(Table1[[#This Row],[Spalte5]:[Spalte6]])*5</f>
        <v>10</v>
      </c>
      <c r="P589" t="s">
        <v>23</v>
      </c>
      <c r="Q589" t="s">
        <v>78</v>
      </c>
      <c r="R589" t="s">
        <v>41</v>
      </c>
      <c r="S589">
        <f t="shared" si="112"/>
        <v>0</v>
      </c>
      <c r="T589">
        <f t="shared" si="113"/>
        <v>1</v>
      </c>
      <c r="U589">
        <f t="shared" si="114"/>
        <v>0</v>
      </c>
      <c r="V589" s="5">
        <f>SUM(Table1[[#This Row],[Spalte94]:[Spalte92]])*5</f>
        <v>5</v>
      </c>
      <c r="W589" t="s">
        <v>23</v>
      </c>
      <c r="X589" s="5">
        <f t="shared" si="115"/>
        <v>0</v>
      </c>
      <c r="Y589" t="s">
        <v>46</v>
      </c>
      <c r="Z589" s="5">
        <f t="shared" si="116"/>
        <v>0</v>
      </c>
      <c r="AA589" t="s">
        <v>19</v>
      </c>
      <c r="AB589" s="5">
        <f t="shared" si="117"/>
        <v>0</v>
      </c>
      <c r="AC589" t="s">
        <v>27</v>
      </c>
      <c r="AD589" s="5">
        <f t="shared" si="118"/>
        <v>5</v>
      </c>
      <c r="AE589" t="s">
        <v>39</v>
      </c>
      <c r="AF589" s="5">
        <f t="shared" si="119"/>
        <v>0</v>
      </c>
      <c r="AG589" s="1">
        <v>12</v>
      </c>
      <c r="AH589" s="6">
        <f>ABS(8-Table1[[#This Row],[Die 1. Frauen des FCSP landet in der Regionalliga Nord (12er Liga) auf Rang...?]])</f>
        <v>4</v>
      </c>
      <c r="AI589" s="6">
        <f>0-Table1[[#This Row],[Spalte16]]</f>
        <v>-4</v>
      </c>
      <c r="AJ589" s="1">
        <v>18</v>
      </c>
      <c r="AK589" s="6">
        <f>ABS(16-Table1[[#This Row],[Die U23 des FCSP landet in der Regionalliga Nord (18er Liga) auf Rang....?]])</f>
        <v>2</v>
      </c>
      <c r="AL589" s="6">
        <f>0-Table1[[#This Row],[Spalte17]]</f>
        <v>-2</v>
      </c>
      <c r="AM58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89"/>
    </row>
    <row r="590" spans="1:42" x14ac:dyDescent="0.25">
      <c r="A590">
        <v>588</v>
      </c>
      <c r="B590" t="s">
        <v>74</v>
      </c>
      <c r="C590" s="1">
        <v>15</v>
      </c>
      <c r="D590" s="6">
        <f>-18+Table1[[#This Row],[Auf welchem Platz landet der FC St. Pauli in der 1. Bundesliga 2025/26?]]</f>
        <v>-3</v>
      </c>
      <c r="E590" t="s">
        <v>14</v>
      </c>
      <c r="F590" s="5">
        <v>5</v>
      </c>
      <c r="G590" t="s">
        <v>14</v>
      </c>
      <c r="H590" t="s">
        <v>54</v>
      </c>
      <c r="I590" t="s">
        <v>25</v>
      </c>
      <c r="J590" t="s">
        <v>56</v>
      </c>
      <c r="K590">
        <f t="shared" si="108"/>
        <v>1</v>
      </c>
      <c r="L590">
        <f t="shared" si="109"/>
        <v>1</v>
      </c>
      <c r="M590">
        <f t="shared" si="110"/>
        <v>0</v>
      </c>
      <c r="N590">
        <f t="shared" si="111"/>
        <v>0</v>
      </c>
      <c r="O590" s="5">
        <f>SUM(Table1[[#This Row],[Spalte5]:[Spalte6]])*5</f>
        <v>10</v>
      </c>
      <c r="P590" t="s">
        <v>34</v>
      </c>
      <c r="Q590" t="s">
        <v>78</v>
      </c>
      <c r="R590" t="s">
        <v>15</v>
      </c>
      <c r="S590">
        <f t="shared" si="112"/>
        <v>0</v>
      </c>
      <c r="T590">
        <f t="shared" si="113"/>
        <v>1</v>
      </c>
      <c r="U590">
        <f t="shared" si="114"/>
        <v>0</v>
      </c>
      <c r="V590" s="5">
        <f>SUM(Table1[[#This Row],[Spalte94]:[Spalte92]])*5</f>
        <v>5</v>
      </c>
      <c r="W590" t="s">
        <v>58</v>
      </c>
      <c r="X590" s="5">
        <f t="shared" si="115"/>
        <v>0</v>
      </c>
      <c r="Y590" t="s">
        <v>18</v>
      </c>
      <c r="Z590" s="5">
        <f t="shared" si="116"/>
        <v>0</v>
      </c>
      <c r="AA590" t="s">
        <v>35</v>
      </c>
      <c r="AB590" s="5">
        <f t="shared" si="117"/>
        <v>0</v>
      </c>
      <c r="AC590" t="s">
        <v>20</v>
      </c>
      <c r="AD590" s="5">
        <f t="shared" si="118"/>
        <v>0</v>
      </c>
      <c r="AE590" t="s">
        <v>32</v>
      </c>
      <c r="AF590" s="5">
        <f t="shared" si="119"/>
        <v>0</v>
      </c>
      <c r="AG590" s="1">
        <v>6</v>
      </c>
      <c r="AH590" s="6">
        <f>ABS(8-Table1[[#This Row],[Die 1. Frauen des FCSP landet in der Regionalliga Nord (12er Liga) auf Rang...?]])</f>
        <v>2</v>
      </c>
      <c r="AI590" s="6">
        <f>0-Table1[[#This Row],[Spalte16]]</f>
        <v>-2</v>
      </c>
      <c r="AJ590" s="1">
        <v>12</v>
      </c>
      <c r="AK590" s="6">
        <f>ABS(16-Table1[[#This Row],[Die U23 des FCSP landet in der Regionalliga Nord (18er Liga) auf Rang....?]])</f>
        <v>4</v>
      </c>
      <c r="AL590" s="6">
        <f>0-Table1[[#This Row],[Spalte17]]</f>
        <v>-4</v>
      </c>
      <c r="AM59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90"/>
    </row>
    <row r="591" spans="1:42" x14ac:dyDescent="0.25">
      <c r="A591">
        <v>589</v>
      </c>
      <c r="B591" t="s">
        <v>971</v>
      </c>
      <c r="C591" s="1">
        <v>15</v>
      </c>
      <c r="D591" s="6">
        <f>-18+Table1[[#This Row],[Auf welchem Platz landet der FC St. Pauli in der 1. Bundesliga 2025/26?]]</f>
        <v>-3</v>
      </c>
      <c r="E591" t="s">
        <v>14</v>
      </c>
      <c r="F591" s="5">
        <v>5</v>
      </c>
      <c r="G591" t="s">
        <v>14</v>
      </c>
      <c r="H591" t="s">
        <v>25</v>
      </c>
      <c r="I591" t="s">
        <v>54</v>
      </c>
      <c r="J591" t="s">
        <v>56</v>
      </c>
      <c r="K591">
        <f t="shared" si="108"/>
        <v>1</v>
      </c>
      <c r="L591">
        <f t="shared" si="109"/>
        <v>1</v>
      </c>
      <c r="M591">
        <f t="shared" si="110"/>
        <v>0</v>
      </c>
      <c r="N591">
        <f t="shared" si="111"/>
        <v>0</v>
      </c>
      <c r="O591" s="5">
        <f>SUM(Table1[[#This Row],[Spalte5]:[Spalte6]])*5</f>
        <v>10</v>
      </c>
      <c r="P591" t="s">
        <v>34</v>
      </c>
      <c r="Q591" t="s">
        <v>23</v>
      </c>
      <c r="R591" t="s">
        <v>78</v>
      </c>
      <c r="S591">
        <f t="shared" si="112"/>
        <v>0</v>
      </c>
      <c r="T591">
        <f t="shared" si="113"/>
        <v>1</v>
      </c>
      <c r="U591">
        <f t="shared" si="114"/>
        <v>0</v>
      </c>
      <c r="V591" s="5">
        <f>SUM(Table1[[#This Row],[Spalte94]:[Spalte92]])*5</f>
        <v>5</v>
      </c>
      <c r="W591" t="s">
        <v>23</v>
      </c>
      <c r="X591" s="5">
        <f t="shared" si="115"/>
        <v>0</v>
      </c>
      <c r="Y591" t="s">
        <v>48</v>
      </c>
      <c r="Z591" s="5">
        <f t="shared" si="116"/>
        <v>0</v>
      </c>
      <c r="AA591" t="s">
        <v>19</v>
      </c>
      <c r="AB591" s="5">
        <f t="shared" si="117"/>
        <v>0</v>
      </c>
      <c r="AC591" t="s">
        <v>20</v>
      </c>
      <c r="AD591" s="5">
        <f t="shared" si="118"/>
        <v>0</v>
      </c>
      <c r="AE591" t="s">
        <v>28</v>
      </c>
      <c r="AF591" s="5">
        <f t="shared" si="119"/>
        <v>0</v>
      </c>
      <c r="AG591" s="1">
        <v>5</v>
      </c>
      <c r="AH591" s="6">
        <f>ABS(8-Table1[[#This Row],[Die 1. Frauen des FCSP landet in der Regionalliga Nord (12er Liga) auf Rang...?]])</f>
        <v>3</v>
      </c>
      <c r="AI591" s="6">
        <f>0-Table1[[#This Row],[Spalte16]]</f>
        <v>-3</v>
      </c>
      <c r="AJ591" s="1">
        <v>13</v>
      </c>
      <c r="AK591" s="6">
        <f>ABS(16-Table1[[#This Row],[Die U23 des FCSP landet in der Regionalliga Nord (18er Liga) auf Rang....?]])</f>
        <v>3</v>
      </c>
      <c r="AL591" s="6">
        <f>0-Table1[[#This Row],[Spalte17]]</f>
        <v>-3</v>
      </c>
      <c r="AM59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91"/>
    </row>
    <row r="592" spans="1:42" x14ac:dyDescent="0.25">
      <c r="A592">
        <v>590</v>
      </c>
      <c r="B592" t="s">
        <v>627</v>
      </c>
      <c r="C592" s="1">
        <v>15</v>
      </c>
      <c r="D592" s="6">
        <f>-18+Table1[[#This Row],[Auf welchem Platz landet der FC St. Pauli in der 1. Bundesliga 2025/26?]]</f>
        <v>-3</v>
      </c>
      <c r="E592" t="s">
        <v>14</v>
      </c>
      <c r="F592" s="5">
        <v>5</v>
      </c>
      <c r="G592" t="s">
        <v>54</v>
      </c>
      <c r="H592" t="s">
        <v>25</v>
      </c>
      <c r="I592" t="s">
        <v>14</v>
      </c>
      <c r="J592" t="s">
        <v>17</v>
      </c>
      <c r="K592">
        <f t="shared" si="108"/>
        <v>1</v>
      </c>
      <c r="L592">
        <f t="shared" si="109"/>
        <v>1</v>
      </c>
      <c r="M592">
        <f t="shared" si="110"/>
        <v>1</v>
      </c>
      <c r="N592">
        <f t="shared" si="111"/>
        <v>0</v>
      </c>
      <c r="O592" s="5">
        <f>SUM(Table1[[#This Row],[Spalte5]:[Spalte6]])*5</f>
        <v>15</v>
      </c>
      <c r="P592" t="s">
        <v>78</v>
      </c>
      <c r="Q592" t="s">
        <v>34</v>
      </c>
      <c r="R592" t="s">
        <v>41</v>
      </c>
      <c r="S592">
        <f t="shared" si="112"/>
        <v>0</v>
      </c>
      <c r="T592">
        <f t="shared" si="113"/>
        <v>1</v>
      </c>
      <c r="U592">
        <f t="shared" si="114"/>
        <v>0</v>
      </c>
      <c r="V592" s="5">
        <f>SUM(Table1[[#This Row],[Spalte94]:[Spalte92]])*5</f>
        <v>5</v>
      </c>
      <c r="W592" t="s">
        <v>34</v>
      </c>
      <c r="X592" s="5">
        <f t="shared" si="115"/>
        <v>0</v>
      </c>
      <c r="Y592" t="s">
        <v>18</v>
      </c>
      <c r="Z592" s="5">
        <f t="shared" si="116"/>
        <v>0</v>
      </c>
      <c r="AA592" t="s">
        <v>19</v>
      </c>
      <c r="AB592" s="5">
        <f t="shared" si="117"/>
        <v>0</v>
      </c>
      <c r="AC592" t="s">
        <v>20</v>
      </c>
      <c r="AD592" s="5">
        <f t="shared" si="118"/>
        <v>0</v>
      </c>
      <c r="AE592" t="s">
        <v>32</v>
      </c>
      <c r="AF592" s="5">
        <f t="shared" si="119"/>
        <v>0</v>
      </c>
      <c r="AG592" s="1">
        <v>1</v>
      </c>
      <c r="AH592" s="6">
        <f>ABS(8-Table1[[#This Row],[Die 1. Frauen des FCSP landet in der Regionalliga Nord (12er Liga) auf Rang...?]])</f>
        <v>7</v>
      </c>
      <c r="AI592" s="6">
        <f>0-Table1[[#This Row],[Spalte16]]</f>
        <v>-7</v>
      </c>
      <c r="AJ592" s="1">
        <v>12</v>
      </c>
      <c r="AK592" s="6">
        <f>ABS(16-Table1[[#This Row],[Die U23 des FCSP landet in der Regionalliga Nord (18er Liga) auf Rang....?]])</f>
        <v>4</v>
      </c>
      <c r="AL592" s="6">
        <f>0-Table1[[#This Row],[Spalte17]]</f>
        <v>-4</v>
      </c>
      <c r="AM59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11</v>
      </c>
      <c r="AP592"/>
    </row>
    <row r="593" spans="1:42" x14ac:dyDescent="0.25">
      <c r="A593">
        <v>591</v>
      </c>
      <c r="B593" t="s">
        <v>562</v>
      </c>
      <c r="C593" s="1">
        <v>14</v>
      </c>
      <c r="D593" s="6">
        <f>-18+Table1[[#This Row],[Auf welchem Platz landet der FC St. Pauli in der 1. Bundesliga 2025/26?]]</f>
        <v>-4</v>
      </c>
      <c r="E593" t="s">
        <v>14</v>
      </c>
      <c r="F593" s="5">
        <v>5</v>
      </c>
      <c r="G593" t="s">
        <v>14</v>
      </c>
      <c r="H593" t="s">
        <v>56</v>
      </c>
      <c r="I593" t="s">
        <v>54</v>
      </c>
      <c r="J593" t="s">
        <v>25</v>
      </c>
      <c r="K593">
        <f t="shared" si="108"/>
        <v>1</v>
      </c>
      <c r="L593">
        <f t="shared" si="109"/>
        <v>1</v>
      </c>
      <c r="M593">
        <f t="shared" si="110"/>
        <v>0</v>
      </c>
      <c r="N593">
        <f t="shared" si="111"/>
        <v>0</v>
      </c>
      <c r="O593" s="5">
        <f>SUM(Table1[[#This Row],[Spalte5]:[Spalte6]])*5</f>
        <v>10</v>
      </c>
      <c r="P593" t="s">
        <v>78</v>
      </c>
      <c r="Q593" t="s">
        <v>34</v>
      </c>
      <c r="R593" t="s">
        <v>15</v>
      </c>
      <c r="S593">
        <f t="shared" si="112"/>
        <v>0</v>
      </c>
      <c r="T593">
        <f t="shared" si="113"/>
        <v>1</v>
      </c>
      <c r="U593">
        <f t="shared" si="114"/>
        <v>0</v>
      </c>
      <c r="V593" s="5">
        <f>SUM(Table1[[#This Row],[Spalte94]:[Spalte92]])*5</f>
        <v>5</v>
      </c>
      <c r="W593" t="s">
        <v>24</v>
      </c>
      <c r="X593" s="5">
        <f t="shared" si="115"/>
        <v>0</v>
      </c>
      <c r="Y593" t="s">
        <v>18</v>
      </c>
      <c r="Z593" s="5">
        <f t="shared" si="116"/>
        <v>0</v>
      </c>
      <c r="AA593" t="s">
        <v>19</v>
      </c>
      <c r="AB593" s="5">
        <f t="shared" si="117"/>
        <v>0</v>
      </c>
      <c r="AC593" t="s">
        <v>27</v>
      </c>
      <c r="AD593" s="5">
        <f t="shared" si="118"/>
        <v>5</v>
      </c>
      <c r="AE593" t="s">
        <v>32</v>
      </c>
      <c r="AF593" s="5">
        <f t="shared" si="119"/>
        <v>0</v>
      </c>
      <c r="AG593" s="1">
        <v>3</v>
      </c>
      <c r="AH593" s="6">
        <f>ABS(8-Table1[[#This Row],[Die 1. Frauen des FCSP landet in der Regionalliga Nord (12er Liga) auf Rang...?]])</f>
        <v>5</v>
      </c>
      <c r="AI593" s="6">
        <f>0-Table1[[#This Row],[Spalte16]]</f>
        <v>-5</v>
      </c>
      <c r="AJ593" s="1">
        <v>10</v>
      </c>
      <c r="AK593" s="6">
        <f>ABS(16-Table1[[#This Row],[Die U23 des FCSP landet in der Regionalliga Nord (18er Liga) auf Rang....?]])</f>
        <v>6</v>
      </c>
      <c r="AL593" s="6">
        <f>0-Table1[[#This Row],[Spalte17]]</f>
        <v>-6</v>
      </c>
      <c r="AM59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593"/>
    </row>
    <row r="594" spans="1:42" x14ac:dyDescent="0.25">
      <c r="A594">
        <v>592</v>
      </c>
      <c r="B594" t="s">
        <v>708</v>
      </c>
      <c r="C594" s="1">
        <v>13</v>
      </c>
      <c r="D594" s="6">
        <f>-18+Table1[[#This Row],[Auf welchem Platz landet der FC St. Pauli in der 1. Bundesliga 2025/26?]]</f>
        <v>-5</v>
      </c>
      <c r="E594" t="s">
        <v>14</v>
      </c>
      <c r="F594" s="5">
        <v>5</v>
      </c>
      <c r="G594" t="s">
        <v>14</v>
      </c>
      <c r="H594" t="s">
        <v>25</v>
      </c>
      <c r="I594" t="s">
        <v>56</v>
      </c>
      <c r="J594" t="s">
        <v>54</v>
      </c>
      <c r="K594">
        <f t="shared" si="108"/>
        <v>1</v>
      </c>
      <c r="L594">
        <f t="shared" si="109"/>
        <v>1</v>
      </c>
      <c r="M594">
        <f t="shared" si="110"/>
        <v>0</v>
      </c>
      <c r="N594">
        <f t="shared" si="111"/>
        <v>0</v>
      </c>
      <c r="O594" s="5">
        <f>SUM(Table1[[#This Row],[Spalte5]:[Spalte6]])*5</f>
        <v>10</v>
      </c>
      <c r="P594" t="s">
        <v>78</v>
      </c>
      <c r="Q594" t="s">
        <v>15</v>
      </c>
      <c r="R594" t="s">
        <v>34</v>
      </c>
      <c r="S594">
        <f t="shared" si="112"/>
        <v>0</v>
      </c>
      <c r="T594">
        <f t="shared" si="113"/>
        <v>1</v>
      </c>
      <c r="U594">
        <f t="shared" si="114"/>
        <v>0</v>
      </c>
      <c r="V594" s="5">
        <f>SUM(Table1[[#This Row],[Spalte94]:[Spalte92]])*5</f>
        <v>5</v>
      </c>
      <c r="W594" t="s">
        <v>15</v>
      </c>
      <c r="X594" s="5">
        <f t="shared" si="115"/>
        <v>0</v>
      </c>
      <c r="Y594" t="s">
        <v>46</v>
      </c>
      <c r="Z594" s="5">
        <f t="shared" si="116"/>
        <v>0</v>
      </c>
      <c r="AA594" t="s">
        <v>19</v>
      </c>
      <c r="AB594" s="5">
        <f t="shared" si="117"/>
        <v>0</v>
      </c>
      <c r="AC594" t="s">
        <v>20</v>
      </c>
      <c r="AD594" s="5">
        <f t="shared" si="118"/>
        <v>0</v>
      </c>
      <c r="AE594" t="s">
        <v>28</v>
      </c>
      <c r="AF594" s="5">
        <f t="shared" si="119"/>
        <v>0</v>
      </c>
      <c r="AG594" s="1">
        <v>5</v>
      </c>
      <c r="AH594" s="6">
        <f>ABS(8-Table1[[#This Row],[Die 1. Frauen des FCSP landet in der Regionalliga Nord (12er Liga) auf Rang...?]])</f>
        <v>3</v>
      </c>
      <c r="AI594" s="6">
        <f>0-Table1[[#This Row],[Spalte16]]</f>
        <v>-3</v>
      </c>
      <c r="AJ594" s="1">
        <v>14</v>
      </c>
      <c r="AK594" s="6">
        <f>ABS(16-Table1[[#This Row],[Die U23 des FCSP landet in der Regionalliga Nord (18er Liga) auf Rang....?]])</f>
        <v>2</v>
      </c>
      <c r="AL594" s="6">
        <f>0-Table1[[#This Row],[Spalte17]]</f>
        <v>-2</v>
      </c>
      <c r="AM59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594"/>
    </row>
    <row r="595" spans="1:42" x14ac:dyDescent="0.25">
      <c r="A595">
        <v>593</v>
      </c>
      <c r="B595" t="s">
        <v>513</v>
      </c>
      <c r="C595" s="1">
        <v>12</v>
      </c>
      <c r="D595" s="6">
        <f>-18+Table1[[#This Row],[Auf welchem Platz landet der FC St. Pauli in der 1. Bundesliga 2025/26?]]</f>
        <v>-6</v>
      </c>
      <c r="E595" t="s">
        <v>14</v>
      </c>
      <c r="F595" s="5">
        <v>5</v>
      </c>
      <c r="G595" t="s">
        <v>14</v>
      </c>
      <c r="H595" t="s">
        <v>54</v>
      </c>
      <c r="I595" t="s">
        <v>25</v>
      </c>
      <c r="J595" t="s">
        <v>56</v>
      </c>
      <c r="K595">
        <f t="shared" si="108"/>
        <v>1</v>
      </c>
      <c r="L595">
        <f t="shared" si="109"/>
        <v>1</v>
      </c>
      <c r="M595">
        <f t="shared" si="110"/>
        <v>0</v>
      </c>
      <c r="N595">
        <f t="shared" si="111"/>
        <v>0</v>
      </c>
      <c r="O595" s="5">
        <f>SUM(Table1[[#This Row],[Spalte5]:[Spalte6]])*5</f>
        <v>10</v>
      </c>
      <c r="P595" t="s">
        <v>34</v>
      </c>
      <c r="Q595" t="s">
        <v>15</v>
      </c>
      <c r="R595" t="s">
        <v>78</v>
      </c>
      <c r="S595">
        <f t="shared" si="112"/>
        <v>0</v>
      </c>
      <c r="T595">
        <f t="shared" si="113"/>
        <v>1</v>
      </c>
      <c r="U595">
        <f t="shared" si="114"/>
        <v>0</v>
      </c>
      <c r="V595" s="5">
        <f>SUM(Table1[[#This Row],[Spalte94]:[Spalte92]])*5</f>
        <v>5</v>
      </c>
      <c r="W595" t="s">
        <v>15</v>
      </c>
      <c r="X595" s="5">
        <f t="shared" si="115"/>
        <v>0</v>
      </c>
      <c r="Y595" t="s">
        <v>26</v>
      </c>
      <c r="Z595" s="5">
        <f t="shared" si="116"/>
        <v>0</v>
      </c>
      <c r="AA595" t="s">
        <v>19</v>
      </c>
      <c r="AB595" s="5">
        <f t="shared" si="117"/>
        <v>0</v>
      </c>
      <c r="AC595" t="s">
        <v>20</v>
      </c>
      <c r="AD595" s="5">
        <f t="shared" si="118"/>
        <v>0</v>
      </c>
      <c r="AE595" t="s">
        <v>28</v>
      </c>
      <c r="AF595" s="5">
        <f t="shared" si="119"/>
        <v>0</v>
      </c>
      <c r="AG595" s="1">
        <v>7</v>
      </c>
      <c r="AH595" s="6">
        <f>ABS(8-Table1[[#This Row],[Die 1. Frauen des FCSP landet in der Regionalliga Nord (12er Liga) auf Rang...?]])</f>
        <v>1</v>
      </c>
      <c r="AI595" s="6">
        <f>0-Table1[[#This Row],[Spalte16]]</f>
        <v>-1</v>
      </c>
      <c r="AJ595" s="1">
        <v>13</v>
      </c>
      <c r="AK595" s="6">
        <f>ABS(16-Table1[[#This Row],[Die U23 des FCSP landet in der Regionalliga Nord (18er Liga) auf Rang....?]])</f>
        <v>3</v>
      </c>
      <c r="AL595" s="6">
        <f>0-Table1[[#This Row],[Spalte17]]</f>
        <v>-3</v>
      </c>
      <c r="AM59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595"/>
    </row>
    <row r="596" spans="1:42" x14ac:dyDescent="0.25">
      <c r="A596">
        <v>594</v>
      </c>
      <c r="B596" t="s">
        <v>645</v>
      </c>
      <c r="C596" s="1">
        <v>13</v>
      </c>
      <c r="D596" s="6">
        <f>-18+Table1[[#This Row],[Auf welchem Platz landet der FC St. Pauli in der 1. Bundesliga 2025/26?]]</f>
        <v>-5</v>
      </c>
      <c r="E596" t="s">
        <v>14</v>
      </c>
      <c r="F596" s="5">
        <v>5</v>
      </c>
      <c r="G596" t="s">
        <v>14</v>
      </c>
      <c r="H596" t="s">
        <v>56</v>
      </c>
      <c r="I596" t="s">
        <v>54</v>
      </c>
      <c r="J596" t="s">
        <v>25</v>
      </c>
      <c r="K596">
        <f t="shared" si="108"/>
        <v>1</v>
      </c>
      <c r="L596">
        <f t="shared" si="109"/>
        <v>1</v>
      </c>
      <c r="M596">
        <f t="shared" si="110"/>
        <v>0</v>
      </c>
      <c r="N596">
        <f t="shared" si="111"/>
        <v>0</v>
      </c>
      <c r="O596" s="5">
        <f>SUM(Table1[[#This Row],[Spalte5]:[Spalte6]])*5</f>
        <v>10</v>
      </c>
      <c r="P596" t="s">
        <v>41</v>
      </c>
      <c r="Q596" t="s">
        <v>34</v>
      </c>
      <c r="R596" t="s">
        <v>78</v>
      </c>
      <c r="S596">
        <f t="shared" si="112"/>
        <v>0</v>
      </c>
      <c r="T596">
        <f t="shared" si="113"/>
        <v>1</v>
      </c>
      <c r="U596">
        <f t="shared" si="114"/>
        <v>0</v>
      </c>
      <c r="V596" s="5">
        <f>SUM(Table1[[#This Row],[Spalte94]:[Spalte92]])*5</f>
        <v>5</v>
      </c>
      <c r="W596" t="s">
        <v>15</v>
      </c>
      <c r="X596" s="5">
        <f t="shared" si="115"/>
        <v>0</v>
      </c>
      <c r="Y596" t="s">
        <v>46</v>
      </c>
      <c r="Z596" s="5">
        <f t="shared" si="116"/>
        <v>0</v>
      </c>
      <c r="AA596" t="s">
        <v>19</v>
      </c>
      <c r="AB596" s="5">
        <f t="shared" si="117"/>
        <v>0</v>
      </c>
      <c r="AC596" t="s">
        <v>20</v>
      </c>
      <c r="AD596" s="5">
        <f t="shared" si="118"/>
        <v>0</v>
      </c>
      <c r="AE596" t="s">
        <v>28</v>
      </c>
      <c r="AF596" s="5">
        <f t="shared" si="119"/>
        <v>0</v>
      </c>
      <c r="AG596" s="1">
        <v>6</v>
      </c>
      <c r="AH596" s="6">
        <f>ABS(8-Table1[[#This Row],[Die 1. Frauen des FCSP landet in der Regionalliga Nord (12er Liga) auf Rang...?]])</f>
        <v>2</v>
      </c>
      <c r="AI596" s="6">
        <f>0-Table1[[#This Row],[Spalte16]]</f>
        <v>-2</v>
      </c>
      <c r="AJ596" s="1">
        <v>13</v>
      </c>
      <c r="AK596" s="6">
        <f>ABS(16-Table1[[#This Row],[Die U23 des FCSP landet in der Regionalliga Nord (18er Liga) auf Rang....?]])</f>
        <v>3</v>
      </c>
      <c r="AL596" s="6">
        <f>0-Table1[[#This Row],[Spalte17]]</f>
        <v>-3</v>
      </c>
      <c r="AM59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596"/>
    </row>
    <row r="597" spans="1:42" x14ac:dyDescent="0.25">
      <c r="A597">
        <v>595</v>
      </c>
      <c r="B597" t="s">
        <v>742</v>
      </c>
      <c r="C597" s="1">
        <v>15</v>
      </c>
      <c r="D597" s="6">
        <f>-18+Table1[[#This Row],[Auf welchem Platz landet der FC St. Pauli in der 1. Bundesliga 2025/26?]]</f>
        <v>-3</v>
      </c>
      <c r="E597" t="s">
        <v>14</v>
      </c>
      <c r="F597" s="5">
        <v>5</v>
      </c>
      <c r="G597" t="s">
        <v>56</v>
      </c>
      <c r="H597" t="s">
        <v>16</v>
      </c>
      <c r="I597" t="s">
        <v>43</v>
      </c>
      <c r="J597" t="s">
        <v>14</v>
      </c>
      <c r="K597">
        <f t="shared" si="108"/>
        <v>1</v>
      </c>
      <c r="L597">
        <f t="shared" si="109"/>
        <v>0</v>
      </c>
      <c r="M597">
        <f t="shared" si="110"/>
        <v>0</v>
      </c>
      <c r="N597">
        <f t="shared" si="111"/>
        <v>1</v>
      </c>
      <c r="O597" s="5">
        <f>SUM(Table1[[#This Row],[Spalte5]:[Spalte6]])*5</f>
        <v>10</v>
      </c>
      <c r="P597" t="s">
        <v>78</v>
      </c>
      <c r="Q597" t="s">
        <v>34</v>
      </c>
      <c r="R597" t="s">
        <v>24</v>
      </c>
      <c r="S597">
        <f t="shared" si="112"/>
        <v>0</v>
      </c>
      <c r="T597">
        <f t="shared" si="113"/>
        <v>1</v>
      </c>
      <c r="U597">
        <f t="shared" si="114"/>
        <v>0</v>
      </c>
      <c r="V597" s="5">
        <f>SUM(Table1[[#This Row],[Spalte94]:[Spalte92]])*5</f>
        <v>5</v>
      </c>
      <c r="W597" t="s">
        <v>24</v>
      </c>
      <c r="X597" s="5">
        <f t="shared" si="115"/>
        <v>0</v>
      </c>
      <c r="Y597" t="s">
        <v>48</v>
      </c>
      <c r="Z597" s="5">
        <f t="shared" si="116"/>
        <v>0</v>
      </c>
      <c r="AA597" t="s">
        <v>35</v>
      </c>
      <c r="AB597" s="5">
        <f t="shared" si="117"/>
        <v>0</v>
      </c>
      <c r="AC597" t="s">
        <v>27</v>
      </c>
      <c r="AD597" s="5">
        <f t="shared" si="118"/>
        <v>5</v>
      </c>
      <c r="AE597" t="s">
        <v>21</v>
      </c>
      <c r="AF597" s="5">
        <f t="shared" si="119"/>
        <v>0</v>
      </c>
      <c r="AG597" s="1">
        <v>5</v>
      </c>
      <c r="AH597" s="6">
        <f>ABS(8-Table1[[#This Row],[Die 1. Frauen des FCSP landet in der Regionalliga Nord (12er Liga) auf Rang...?]])</f>
        <v>3</v>
      </c>
      <c r="AI597" s="6">
        <f>0-Table1[[#This Row],[Spalte16]]</f>
        <v>-3</v>
      </c>
      <c r="AJ597" s="1">
        <v>7</v>
      </c>
      <c r="AK597" s="6">
        <f>ABS(16-Table1[[#This Row],[Die U23 des FCSP landet in der Regionalliga Nord (18er Liga) auf Rang....?]])</f>
        <v>9</v>
      </c>
      <c r="AL597" s="6">
        <f>0-Table1[[#This Row],[Spalte17]]</f>
        <v>-9</v>
      </c>
      <c r="AM59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597"/>
    </row>
    <row r="598" spans="1:42" x14ac:dyDescent="0.25">
      <c r="A598">
        <v>596</v>
      </c>
      <c r="B598" t="s">
        <v>322</v>
      </c>
      <c r="C598" s="1">
        <v>13</v>
      </c>
      <c r="D598" s="6">
        <f>-18+Table1[[#This Row],[Auf welchem Platz landet der FC St. Pauli in der 1. Bundesliga 2025/26?]]</f>
        <v>-5</v>
      </c>
      <c r="E598" t="s">
        <v>14</v>
      </c>
      <c r="F598" s="5">
        <v>5</v>
      </c>
      <c r="G598" t="s">
        <v>14</v>
      </c>
      <c r="H598" t="s">
        <v>54</v>
      </c>
      <c r="I598" t="s">
        <v>25</v>
      </c>
      <c r="J598" t="s">
        <v>56</v>
      </c>
      <c r="K598">
        <f t="shared" si="108"/>
        <v>1</v>
      </c>
      <c r="L598">
        <f t="shared" si="109"/>
        <v>1</v>
      </c>
      <c r="M598">
        <f t="shared" si="110"/>
        <v>0</v>
      </c>
      <c r="N598">
        <f t="shared" si="111"/>
        <v>0</v>
      </c>
      <c r="O598" s="5">
        <f>SUM(Table1[[#This Row],[Spalte5]:[Spalte6]])*5</f>
        <v>10</v>
      </c>
      <c r="P598" t="s">
        <v>78</v>
      </c>
      <c r="Q598" t="s">
        <v>34</v>
      </c>
      <c r="R598" t="s">
        <v>23</v>
      </c>
      <c r="S598">
        <f t="shared" si="112"/>
        <v>0</v>
      </c>
      <c r="T598">
        <f t="shared" si="113"/>
        <v>1</v>
      </c>
      <c r="U598">
        <f t="shared" si="114"/>
        <v>0</v>
      </c>
      <c r="V598" s="5">
        <f>SUM(Table1[[#This Row],[Spalte94]:[Spalte92]])*5</f>
        <v>5</v>
      </c>
      <c r="W598" t="s">
        <v>23</v>
      </c>
      <c r="X598" s="5">
        <f t="shared" si="115"/>
        <v>0</v>
      </c>
      <c r="Y598" t="s">
        <v>18</v>
      </c>
      <c r="Z598" s="5">
        <f t="shared" si="116"/>
        <v>0</v>
      </c>
      <c r="AA598" t="s">
        <v>19</v>
      </c>
      <c r="AB598" s="5">
        <f t="shared" si="117"/>
        <v>0</v>
      </c>
      <c r="AC598" t="s">
        <v>20</v>
      </c>
      <c r="AD598" s="5">
        <f t="shared" si="118"/>
        <v>0</v>
      </c>
      <c r="AE598" t="s">
        <v>21</v>
      </c>
      <c r="AF598" s="5">
        <f t="shared" si="119"/>
        <v>0</v>
      </c>
      <c r="AG598" s="1">
        <v>10</v>
      </c>
      <c r="AH598" s="6">
        <f>ABS(8-Table1[[#This Row],[Die 1. Frauen des FCSP landet in der Regionalliga Nord (12er Liga) auf Rang...?]])</f>
        <v>2</v>
      </c>
      <c r="AI598" s="6">
        <f>0-Table1[[#This Row],[Spalte16]]</f>
        <v>-2</v>
      </c>
      <c r="AJ598" s="1">
        <v>13</v>
      </c>
      <c r="AK598" s="6">
        <f>ABS(16-Table1[[#This Row],[Die U23 des FCSP landet in der Regionalliga Nord (18er Liga) auf Rang....?]])</f>
        <v>3</v>
      </c>
      <c r="AL598" s="6">
        <f>0-Table1[[#This Row],[Spalte17]]</f>
        <v>-3</v>
      </c>
      <c r="AM59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598"/>
    </row>
    <row r="599" spans="1:42" x14ac:dyDescent="0.25">
      <c r="A599">
        <v>597</v>
      </c>
      <c r="B599" t="s">
        <v>321</v>
      </c>
      <c r="C599" s="1">
        <v>9</v>
      </c>
      <c r="D599" s="6">
        <f>-18+Table1[[#This Row],[Auf welchem Platz landet der FC St. Pauli in der 1. Bundesliga 2025/26?]]</f>
        <v>-9</v>
      </c>
      <c r="E599" t="s">
        <v>56</v>
      </c>
      <c r="F599" s="5"/>
      <c r="G599" t="s">
        <v>14</v>
      </c>
      <c r="H599" t="s">
        <v>54</v>
      </c>
      <c r="I599" t="s">
        <v>56</v>
      </c>
      <c r="J599" t="s">
        <v>16</v>
      </c>
      <c r="K599">
        <f t="shared" si="108"/>
        <v>1</v>
      </c>
      <c r="L599">
        <f t="shared" si="109"/>
        <v>0</v>
      </c>
      <c r="M599">
        <f t="shared" si="110"/>
        <v>0</v>
      </c>
      <c r="N599">
        <f t="shared" si="111"/>
        <v>1</v>
      </c>
      <c r="O599" s="5">
        <f>SUM(Table1[[#This Row],[Spalte5]:[Spalte6]])*5</f>
        <v>10</v>
      </c>
      <c r="P599" t="s">
        <v>34</v>
      </c>
      <c r="Q599" t="s">
        <v>78</v>
      </c>
      <c r="R599" t="s">
        <v>23</v>
      </c>
      <c r="S599">
        <f t="shared" si="112"/>
        <v>0</v>
      </c>
      <c r="T599">
        <f t="shared" si="113"/>
        <v>1</v>
      </c>
      <c r="U599">
        <f t="shared" si="114"/>
        <v>0</v>
      </c>
      <c r="V599" s="5">
        <f>SUM(Table1[[#This Row],[Spalte94]:[Spalte92]])*5</f>
        <v>5</v>
      </c>
      <c r="W599" t="s">
        <v>58</v>
      </c>
      <c r="X599" s="5">
        <f t="shared" si="115"/>
        <v>0</v>
      </c>
      <c r="Y599" t="s">
        <v>18</v>
      </c>
      <c r="Z599" s="5">
        <f t="shared" si="116"/>
        <v>0</v>
      </c>
      <c r="AA599" t="s">
        <v>65</v>
      </c>
      <c r="AB599" s="5">
        <f t="shared" si="117"/>
        <v>5</v>
      </c>
      <c r="AC599" t="s">
        <v>20</v>
      </c>
      <c r="AD599" s="5">
        <f t="shared" si="118"/>
        <v>0</v>
      </c>
      <c r="AE599" t="s">
        <v>32</v>
      </c>
      <c r="AF599" s="5">
        <f t="shared" si="119"/>
        <v>0</v>
      </c>
      <c r="AG599" s="1">
        <v>8</v>
      </c>
      <c r="AH599" s="6">
        <f>ABS(8-Table1[[#This Row],[Die 1. Frauen des FCSP landet in der Regionalliga Nord (12er Liga) auf Rang...?]])</f>
        <v>0</v>
      </c>
      <c r="AI599" s="6">
        <v>5</v>
      </c>
      <c r="AJ599" s="1">
        <v>15</v>
      </c>
      <c r="AK599" s="6">
        <f>ABS(16-Table1[[#This Row],[Die U23 des FCSP landet in der Regionalliga Nord (18er Liga) auf Rang....?]])</f>
        <v>1</v>
      </c>
      <c r="AL599" s="6">
        <f>0-Table1[[#This Row],[Spalte17]]</f>
        <v>-1</v>
      </c>
      <c r="AM59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599"/>
    </row>
    <row r="600" spans="1:42" x14ac:dyDescent="0.25">
      <c r="A600">
        <v>598</v>
      </c>
      <c r="B600" t="s">
        <v>520</v>
      </c>
      <c r="C600" s="1">
        <v>11</v>
      </c>
      <c r="D600" s="6">
        <f>-18+Table1[[#This Row],[Auf welchem Platz landet der FC St. Pauli in der 1. Bundesliga 2025/26?]]</f>
        <v>-7</v>
      </c>
      <c r="E600" t="s">
        <v>14</v>
      </c>
      <c r="F600" s="5">
        <v>5</v>
      </c>
      <c r="G600" t="s">
        <v>14</v>
      </c>
      <c r="H600" t="s">
        <v>56</v>
      </c>
      <c r="I600" t="s">
        <v>16</v>
      </c>
      <c r="J600" t="s">
        <v>25</v>
      </c>
      <c r="K600">
        <f t="shared" si="108"/>
        <v>1</v>
      </c>
      <c r="L600">
        <f t="shared" si="109"/>
        <v>1</v>
      </c>
      <c r="M600">
        <f t="shared" si="110"/>
        <v>0</v>
      </c>
      <c r="N600">
        <f t="shared" si="111"/>
        <v>1</v>
      </c>
      <c r="O600" s="5">
        <f>SUM(Table1[[#This Row],[Spalte5]:[Spalte6]])*5</f>
        <v>15</v>
      </c>
      <c r="P600" t="s">
        <v>34</v>
      </c>
      <c r="Q600" t="s">
        <v>78</v>
      </c>
      <c r="R600" t="s">
        <v>23</v>
      </c>
      <c r="S600">
        <f t="shared" si="112"/>
        <v>0</v>
      </c>
      <c r="T600">
        <f t="shared" si="113"/>
        <v>1</v>
      </c>
      <c r="U600">
        <f t="shared" si="114"/>
        <v>0</v>
      </c>
      <c r="V600" s="5">
        <f>SUM(Table1[[#This Row],[Spalte94]:[Spalte92]])*5</f>
        <v>5</v>
      </c>
      <c r="W600" t="s">
        <v>58</v>
      </c>
      <c r="X600" s="5">
        <f t="shared" si="115"/>
        <v>0</v>
      </c>
      <c r="Y600" t="s">
        <v>18</v>
      </c>
      <c r="Z600" s="5">
        <f t="shared" si="116"/>
        <v>0</v>
      </c>
      <c r="AA600" t="s">
        <v>65</v>
      </c>
      <c r="AB600" s="5">
        <f t="shared" si="117"/>
        <v>5</v>
      </c>
      <c r="AC600" t="s">
        <v>20</v>
      </c>
      <c r="AD600" s="5">
        <f t="shared" si="118"/>
        <v>0</v>
      </c>
      <c r="AE600" t="s">
        <v>28</v>
      </c>
      <c r="AF600" s="5">
        <f t="shared" si="119"/>
        <v>0</v>
      </c>
      <c r="AG600" s="1">
        <v>5</v>
      </c>
      <c r="AH600" s="6">
        <f>ABS(8-Table1[[#This Row],[Die 1. Frauen des FCSP landet in der Regionalliga Nord (12er Liga) auf Rang...?]])</f>
        <v>3</v>
      </c>
      <c r="AI600" s="6">
        <f>0-Table1[[#This Row],[Spalte16]]</f>
        <v>-3</v>
      </c>
      <c r="AJ600" s="1">
        <v>11</v>
      </c>
      <c r="AK600" s="6">
        <f>ABS(16-Table1[[#This Row],[Die U23 des FCSP landet in der Regionalliga Nord (18er Liga) auf Rang....?]])</f>
        <v>5</v>
      </c>
      <c r="AL600" s="6">
        <f>0-Table1[[#This Row],[Spalte17]]</f>
        <v>-5</v>
      </c>
      <c r="AM60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00"/>
    </row>
    <row r="601" spans="1:42" x14ac:dyDescent="0.25">
      <c r="A601">
        <v>599</v>
      </c>
      <c r="B601" t="s">
        <v>706</v>
      </c>
      <c r="C601" s="1">
        <v>13</v>
      </c>
      <c r="D601" s="6">
        <f>-18+Table1[[#This Row],[Auf welchem Platz landet der FC St. Pauli in der 1. Bundesliga 2025/26?]]</f>
        <v>-5</v>
      </c>
      <c r="E601" t="s">
        <v>14</v>
      </c>
      <c r="F601" s="5">
        <v>5</v>
      </c>
      <c r="G601" t="s">
        <v>43</v>
      </c>
      <c r="H601" t="s">
        <v>14</v>
      </c>
      <c r="I601" t="s">
        <v>56</v>
      </c>
      <c r="J601" t="s">
        <v>16</v>
      </c>
      <c r="K601">
        <f t="shared" si="108"/>
        <v>1</v>
      </c>
      <c r="L601">
        <f t="shared" si="109"/>
        <v>0</v>
      </c>
      <c r="M601">
        <f t="shared" si="110"/>
        <v>0</v>
      </c>
      <c r="N601">
        <f t="shared" si="111"/>
        <v>1</v>
      </c>
      <c r="O601" s="5">
        <f>SUM(Table1[[#This Row],[Spalte5]:[Spalte6]])*5</f>
        <v>10</v>
      </c>
      <c r="P601" t="s">
        <v>15</v>
      </c>
      <c r="Q601" t="s">
        <v>34</v>
      </c>
      <c r="R601" t="s">
        <v>23</v>
      </c>
      <c r="S601">
        <f t="shared" si="112"/>
        <v>0</v>
      </c>
      <c r="T601">
        <f t="shared" si="113"/>
        <v>0</v>
      </c>
      <c r="U601">
        <f t="shared" si="114"/>
        <v>0</v>
      </c>
      <c r="V601" s="5">
        <f>SUM(Table1[[#This Row],[Spalte94]:[Spalte92]])*5</f>
        <v>0</v>
      </c>
      <c r="W601" t="s">
        <v>34</v>
      </c>
      <c r="X601" s="5">
        <f t="shared" si="115"/>
        <v>0</v>
      </c>
      <c r="Y601" t="s">
        <v>44</v>
      </c>
      <c r="Z601" s="5">
        <f t="shared" si="116"/>
        <v>5</v>
      </c>
      <c r="AA601" t="s">
        <v>19</v>
      </c>
      <c r="AB601" s="5">
        <f t="shared" si="117"/>
        <v>0</v>
      </c>
      <c r="AC601" t="s">
        <v>20</v>
      </c>
      <c r="AD601" s="5">
        <f t="shared" si="118"/>
        <v>0</v>
      </c>
      <c r="AE601" t="s">
        <v>28</v>
      </c>
      <c r="AF601" s="5">
        <f t="shared" si="119"/>
        <v>0</v>
      </c>
      <c r="AG601" s="1">
        <v>7</v>
      </c>
      <c r="AH601" s="6">
        <f>ABS(8-Table1[[#This Row],[Die 1. Frauen des FCSP landet in der Regionalliga Nord (12er Liga) auf Rang...?]])</f>
        <v>1</v>
      </c>
      <c r="AI601" s="6">
        <f>0-Table1[[#This Row],[Spalte16]]</f>
        <v>-1</v>
      </c>
      <c r="AJ601" s="1">
        <v>12</v>
      </c>
      <c r="AK601" s="6">
        <f>ABS(16-Table1[[#This Row],[Die U23 des FCSP landet in der Regionalliga Nord (18er Liga) auf Rang....?]])</f>
        <v>4</v>
      </c>
      <c r="AL601" s="6">
        <f>0-Table1[[#This Row],[Spalte17]]</f>
        <v>-4</v>
      </c>
      <c r="AM60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01"/>
    </row>
    <row r="602" spans="1:42" x14ac:dyDescent="0.25">
      <c r="A602">
        <v>600</v>
      </c>
      <c r="B602" t="s">
        <v>256</v>
      </c>
      <c r="C602" s="1">
        <v>10</v>
      </c>
      <c r="D602" s="6">
        <f>-18+Table1[[#This Row],[Auf welchem Platz landet der FC St. Pauli in der 1. Bundesliga 2025/26?]]</f>
        <v>-8</v>
      </c>
      <c r="E602" t="s">
        <v>14</v>
      </c>
      <c r="F602" s="5">
        <v>5</v>
      </c>
      <c r="G602" t="s">
        <v>54</v>
      </c>
      <c r="H602" t="s">
        <v>14</v>
      </c>
      <c r="I602" t="s">
        <v>25</v>
      </c>
      <c r="J602" t="s">
        <v>17</v>
      </c>
      <c r="K602">
        <f t="shared" si="108"/>
        <v>1</v>
      </c>
      <c r="L602">
        <f t="shared" si="109"/>
        <v>1</v>
      </c>
      <c r="M602">
        <f t="shared" si="110"/>
        <v>1</v>
      </c>
      <c r="N602">
        <f t="shared" si="111"/>
        <v>0</v>
      </c>
      <c r="O602" s="5">
        <f>SUM(Table1[[#This Row],[Spalte5]:[Spalte6]])*5</f>
        <v>15</v>
      </c>
      <c r="P602" t="s">
        <v>78</v>
      </c>
      <c r="Q602" t="s">
        <v>41</v>
      </c>
      <c r="R602" t="s">
        <v>34</v>
      </c>
      <c r="S602">
        <f t="shared" si="112"/>
        <v>0</v>
      </c>
      <c r="T602">
        <f t="shared" si="113"/>
        <v>1</v>
      </c>
      <c r="U602">
        <f t="shared" si="114"/>
        <v>0</v>
      </c>
      <c r="V602" s="5">
        <f>SUM(Table1[[#This Row],[Spalte94]:[Spalte92]])*5</f>
        <v>5</v>
      </c>
      <c r="W602" t="s">
        <v>34</v>
      </c>
      <c r="X602" s="5">
        <f t="shared" si="115"/>
        <v>0</v>
      </c>
      <c r="Y602" t="s">
        <v>46</v>
      </c>
      <c r="Z602" s="5">
        <f t="shared" si="116"/>
        <v>0</v>
      </c>
      <c r="AA602" t="s">
        <v>19</v>
      </c>
      <c r="AB602" s="5">
        <f t="shared" si="117"/>
        <v>0</v>
      </c>
      <c r="AC602" t="s">
        <v>20</v>
      </c>
      <c r="AD602" s="5">
        <f t="shared" si="118"/>
        <v>0</v>
      </c>
      <c r="AE602" t="s">
        <v>32</v>
      </c>
      <c r="AF602" s="5">
        <f t="shared" si="119"/>
        <v>0</v>
      </c>
      <c r="AG602" s="1">
        <v>8</v>
      </c>
      <c r="AH602" s="6">
        <f>ABS(8-Table1[[#This Row],[Die 1. Frauen des FCSP landet in der Regionalliga Nord (12er Liga) auf Rang...?]])</f>
        <v>0</v>
      </c>
      <c r="AI602" s="6">
        <v>5</v>
      </c>
      <c r="AJ602" s="1">
        <v>4</v>
      </c>
      <c r="AK602" s="6">
        <f>ABS(16-Table1[[#This Row],[Die U23 des FCSP landet in der Regionalliga Nord (18er Liga) auf Rang....?]])</f>
        <v>12</v>
      </c>
      <c r="AL602" s="6">
        <f>0-Table1[[#This Row],[Spalte17]]</f>
        <v>-12</v>
      </c>
      <c r="AM60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02"/>
    </row>
    <row r="603" spans="1:42" x14ac:dyDescent="0.25">
      <c r="A603">
        <v>601</v>
      </c>
      <c r="B603" t="s">
        <v>820</v>
      </c>
      <c r="C603" s="1">
        <v>12</v>
      </c>
      <c r="D603" s="6">
        <f>-18+Table1[[#This Row],[Auf welchem Platz landet der FC St. Pauli in der 1. Bundesliga 2025/26?]]</f>
        <v>-6</v>
      </c>
      <c r="E603" t="s">
        <v>14</v>
      </c>
      <c r="F603" s="5">
        <v>5</v>
      </c>
      <c r="G603" t="s">
        <v>14</v>
      </c>
      <c r="H603" t="s">
        <v>56</v>
      </c>
      <c r="I603" t="s">
        <v>54</v>
      </c>
      <c r="J603" t="s">
        <v>200</v>
      </c>
      <c r="K603">
        <f t="shared" si="108"/>
        <v>1</v>
      </c>
      <c r="L603">
        <f t="shared" si="109"/>
        <v>0</v>
      </c>
      <c r="M603">
        <f t="shared" si="110"/>
        <v>0</v>
      </c>
      <c r="N603">
        <f t="shared" si="111"/>
        <v>0</v>
      </c>
      <c r="O603" s="5">
        <f>SUM(Table1[[#This Row],[Spalte5]:[Spalte6]])*5</f>
        <v>5</v>
      </c>
      <c r="P603" t="s">
        <v>34</v>
      </c>
      <c r="Q603" t="s">
        <v>78</v>
      </c>
      <c r="R603" t="s">
        <v>15</v>
      </c>
      <c r="S603">
        <f t="shared" si="112"/>
        <v>0</v>
      </c>
      <c r="T603">
        <f t="shared" si="113"/>
        <v>1</v>
      </c>
      <c r="U603">
        <f t="shared" si="114"/>
        <v>0</v>
      </c>
      <c r="V603" s="5">
        <f>SUM(Table1[[#This Row],[Spalte94]:[Spalte92]])*5</f>
        <v>5</v>
      </c>
      <c r="W603" t="s">
        <v>34</v>
      </c>
      <c r="X603" s="5">
        <f t="shared" si="115"/>
        <v>0</v>
      </c>
      <c r="Y603" t="s">
        <v>26</v>
      </c>
      <c r="Z603" s="5">
        <f t="shared" si="116"/>
        <v>0</v>
      </c>
      <c r="AA603" t="s">
        <v>19</v>
      </c>
      <c r="AB603" s="5">
        <f t="shared" si="117"/>
        <v>0</v>
      </c>
      <c r="AC603" t="s">
        <v>27</v>
      </c>
      <c r="AD603" s="5">
        <f t="shared" si="118"/>
        <v>5</v>
      </c>
      <c r="AE603" t="s">
        <v>32</v>
      </c>
      <c r="AF603" s="5">
        <f t="shared" si="119"/>
        <v>0</v>
      </c>
      <c r="AG603" s="1">
        <v>6</v>
      </c>
      <c r="AH603" s="6">
        <f>ABS(8-Table1[[#This Row],[Die 1. Frauen des FCSP landet in der Regionalliga Nord (12er Liga) auf Rang...?]])</f>
        <v>2</v>
      </c>
      <c r="AI603" s="6">
        <f>0-Table1[[#This Row],[Spalte16]]</f>
        <v>-2</v>
      </c>
      <c r="AJ603" s="1">
        <v>14</v>
      </c>
      <c r="AK603" s="6">
        <f>ABS(16-Table1[[#This Row],[Die U23 des FCSP landet in der Regionalliga Nord (18er Liga) auf Rang....?]])</f>
        <v>2</v>
      </c>
      <c r="AL603" s="6">
        <f>0-Table1[[#This Row],[Spalte17]]</f>
        <v>-2</v>
      </c>
      <c r="AM60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03"/>
    </row>
    <row r="604" spans="1:42" x14ac:dyDescent="0.25">
      <c r="A604">
        <v>602</v>
      </c>
      <c r="B604" t="s">
        <v>612</v>
      </c>
      <c r="C604" s="1">
        <v>15</v>
      </c>
      <c r="D604" s="6">
        <f>-18+Table1[[#This Row],[Auf welchem Platz landet der FC St. Pauli in der 1. Bundesliga 2025/26?]]</f>
        <v>-3</v>
      </c>
      <c r="E604" t="s">
        <v>14</v>
      </c>
      <c r="F604" s="5">
        <v>5</v>
      </c>
      <c r="G604" t="s">
        <v>56</v>
      </c>
      <c r="H604" t="s">
        <v>54</v>
      </c>
      <c r="I604" t="s">
        <v>14</v>
      </c>
      <c r="J604" t="s">
        <v>43</v>
      </c>
      <c r="K604">
        <f t="shared" si="108"/>
        <v>1</v>
      </c>
      <c r="L604">
        <f t="shared" si="109"/>
        <v>0</v>
      </c>
      <c r="M604">
        <f t="shared" si="110"/>
        <v>0</v>
      </c>
      <c r="N604">
        <f t="shared" si="111"/>
        <v>0</v>
      </c>
      <c r="O604" s="5">
        <f>SUM(Table1[[#This Row],[Spalte5]:[Spalte6]])*5</f>
        <v>5</v>
      </c>
      <c r="P604" t="s">
        <v>34</v>
      </c>
      <c r="Q604" t="s">
        <v>78</v>
      </c>
      <c r="R604" t="s">
        <v>23</v>
      </c>
      <c r="S604">
        <f t="shared" si="112"/>
        <v>0</v>
      </c>
      <c r="T604">
        <f t="shared" si="113"/>
        <v>1</v>
      </c>
      <c r="U604">
        <f t="shared" si="114"/>
        <v>0</v>
      </c>
      <c r="V604" s="5">
        <f>SUM(Table1[[#This Row],[Spalte94]:[Spalte92]])*5</f>
        <v>5</v>
      </c>
      <c r="W604" t="s">
        <v>15</v>
      </c>
      <c r="X604" s="5">
        <f t="shared" si="115"/>
        <v>0</v>
      </c>
      <c r="Y604" t="s">
        <v>18</v>
      </c>
      <c r="Z604" s="5">
        <f t="shared" si="116"/>
        <v>0</v>
      </c>
      <c r="AA604" t="s">
        <v>19</v>
      </c>
      <c r="AB604" s="5">
        <f t="shared" si="117"/>
        <v>0</v>
      </c>
      <c r="AC604" t="s">
        <v>27</v>
      </c>
      <c r="AD604" s="5">
        <f t="shared" si="118"/>
        <v>5</v>
      </c>
      <c r="AE604" t="s">
        <v>37</v>
      </c>
      <c r="AF604" s="5">
        <f t="shared" si="119"/>
        <v>0</v>
      </c>
      <c r="AG604" s="1">
        <v>3</v>
      </c>
      <c r="AH604" s="6">
        <f>ABS(8-Table1[[#This Row],[Die 1. Frauen des FCSP landet in der Regionalliga Nord (12er Liga) auf Rang...?]])</f>
        <v>5</v>
      </c>
      <c r="AI604" s="6">
        <f>0-Table1[[#This Row],[Spalte16]]</f>
        <v>-5</v>
      </c>
      <c r="AJ604" s="1">
        <v>14</v>
      </c>
      <c r="AK604" s="6">
        <f>ABS(16-Table1[[#This Row],[Die U23 des FCSP landet in der Regionalliga Nord (18er Liga) auf Rang....?]])</f>
        <v>2</v>
      </c>
      <c r="AL604" s="6">
        <f>0-Table1[[#This Row],[Spalte17]]</f>
        <v>-2</v>
      </c>
      <c r="AM60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04"/>
    </row>
    <row r="605" spans="1:42" x14ac:dyDescent="0.25">
      <c r="A605">
        <v>603</v>
      </c>
      <c r="B605" t="s">
        <v>733</v>
      </c>
      <c r="C605" s="1">
        <v>11</v>
      </c>
      <c r="D605" s="6">
        <f>-18+Table1[[#This Row],[Auf welchem Platz landet der FC St. Pauli in der 1. Bundesliga 2025/26?]]</f>
        <v>-7</v>
      </c>
      <c r="E605" t="s">
        <v>56</v>
      </c>
      <c r="F605" s="5"/>
      <c r="G605" t="s">
        <v>14</v>
      </c>
      <c r="H605" t="s">
        <v>54</v>
      </c>
      <c r="I605" t="s">
        <v>56</v>
      </c>
      <c r="J605" t="s">
        <v>25</v>
      </c>
      <c r="K605">
        <f t="shared" si="108"/>
        <v>1</v>
      </c>
      <c r="L605">
        <f t="shared" si="109"/>
        <v>1</v>
      </c>
      <c r="M605">
        <f t="shared" si="110"/>
        <v>0</v>
      </c>
      <c r="N605">
        <f t="shared" si="111"/>
        <v>0</v>
      </c>
      <c r="O605" s="5">
        <f>SUM(Table1[[#This Row],[Spalte5]:[Spalte6]])*5</f>
        <v>10</v>
      </c>
      <c r="P605" t="s">
        <v>78</v>
      </c>
      <c r="Q605" t="s">
        <v>23</v>
      </c>
      <c r="R605" t="s">
        <v>34</v>
      </c>
      <c r="S605">
        <f t="shared" si="112"/>
        <v>0</v>
      </c>
      <c r="T605">
        <f t="shared" si="113"/>
        <v>1</v>
      </c>
      <c r="U605">
        <f t="shared" si="114"/>
        <v>0</v>
      </c>
      <c r="V605" s="5">
        <f>SUM(Table1[[#This Row],[Spalte94]:[Spalte92]])*5</f>
        <v>5</v>
      </c>
      <c r="W605" t="s">
        <v>24</v>
      </c>
      <c r="X605" s="5">
        <f t="shared" si="115"/>
        <v>0</v>
      </c>
      <c r="Y605" t="s">
        <v>46</v>
      </c>
      <c r="Z605" s="5">
        <f t="shared" si="116"/>
        <v>0</v>
      </c>
      <c r="AA605" t="s">
        <v>19</v>
      </c>
      <c r="AB605" s="5">
        <f t="shared" si="117"/>
        <v>0</v>
      </c>
      <c r="AC605" t="s">
        <v>20</v>
      </c>
      <c r="AD605" s="5">
        <f t="shared" si="118"/>
        <v>0</v>
      </c>
      <c r="AE605" t="s">
        <v>28</v>
      </c>
      <c r="AF605" s="5">
        <f t="shared" si="119"/>
        <v>0</v>
      </c>
      <c r="AG605" s="1">
        <v>8</v>
      </c>
      <c r="AH605" s="6">
        <f>ABS(8-Table1[[#This Row],[Die 1. Frauen des FCSP landet in der Regionalliga Nord (12er Liga) auf Rang...?]])</f>
        <v>0</v>
      </c>
      <c r="AI605" s="6">
        <v>5</v>
      </c>
      <c r="AJ605" s="1">
        <v>13</v>
      </c>
      <c r="AK605" s="6">
        <f>ABS(16-Table1[[#This Row],[Die U23 des FCSP landet in der Regionalliga Nord (18er Liga) auf Rang....?]])</f>
        <v>3</v>
      </c>
      <c r="AL605" s="6">
        <f>0-Table1[[#This Row],[Spalte17]]</f>
        <v>-3</v>
      </c>
      <c r="AM60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05"/>
    </row>
    <row r="606" spans="1:42" x14ac:dyDescent="0.25">
      <c r="A606">
        <v>604</v>
      </c>
      <c r="B606" t="s">
        <v>82</v>
      </c>
      <c r="C606" s="1">
        <v>11</v>
      </c>
      <c r="D606" s="6">
        <f>-18+Table1[[#This Row],[Auf welchem Platz landet der FC St. Pauli in der 1. Bundesliga 2025/26?]]</f>
        <v>-7</v>
      </c>
      <c r="E606" t="s">
        <v>14</v>
      </c>
      <c r="F606" s="5">
        <v>5</v>
      </c>
      <c r="G606" t="s">
        <v>56</v>
      </c>
      <c r="H606" t="s">
        <v>54</v>
      </c>
      <c r="I606" t="s">
        <v>14</v>
      </c>
      <c r="J606" t="s">
        <v>16</v>
      </c>
      <c r="K606">
        <f t="shared" si="108"/>
        <v>1</v>
      </c>
      <c r="L606">
        <f t="shared" si="109"/>
        <v>0</v>
      </c>
      <c r="M606">
        <f t="shared" si="110"/>
        <v>0</v>
      </c>
      <c r="N606">
        <f t="shared" si="111"/>
        <v>1</v>
      </c>
      <c r="O606" s="5">
        <f>SUM(Table1[[#This Row],[Spalte5]:[Spalte6]])*5</f>
        <v>10</v>
      </c>
      <c r="P606" t="s">
        <v>23</v>
      </c>
      <c r="Q606" t="s">
        <v>78</v>
      </c>
      <c r="R606" t="s">
        <v>34</v>
      </c>
      <c r="S606">
        <f t="shared" si="112"/>
        <v>0</v>
      </c>
      <c r="T606">
        <f t="shared" si="113"/>
        <v>1</v>
      </c>
      <c r="U606">
        <f t="shared" si="114"/>
        <v>0</v>
      </c>
      <c r="V606" s="5">
        <f>SUM(Table1[[#This Row],[Spalte94]:[Spalte92]])*5</f>
        <v>5</v>
      </c>
      <c r="W606" t="s">
        <v>23</v>
      </c>
      <c r="X606" s="5">
        <f t="shared" si="115"/>
        <v>0</v>
      </c>
      <c r="Y606" t="s">
        <v>18</v>
      </c>
      <c r="Z606" s="5">
        <f t="shared" si="116"/>
        <v>0</v>
      </c>
      <c r="AA606" t="s">
        <v>19</v>
      </c>
      <c r="AB606" s="5">
        <f t="shared" si="117"/>
        <v>0</v>
      </c>
      <c r="AC606" t="s">
        <v>27</v>
      </c>
      <c r="AD606" s="5">
        <f t="shared" si="118"/>
        <v>5</v>
      </c>
      <c r="AE606" t="s">
        <v>28</v>
      </c>
      <c r="AF606" s="5">
        <f t="shared" si="119"/>
        <v>0</v>
      </c>
      <c r="AG606" s="1">
        <v>4</v>
      </c>
      <c r="AH606" s="6">
        <f>ABS(8-Table1[[#This Row],[Die 1. Frauen des FCSP landet in der Regionalliga Nord (12er Liga) auf Rang...?]])</f>
        <v>4</v>
      </c>
      <c r="AI606" s="6">
        <f>0-Table1[[#This Row],[Spalte16]]</f>
        <v>-4</v>
      </c>
      <c r="AJ606" s="1">
        <v>12</v>
      </c>
      <c r="AK606" s="6">
        <f>ABS(16-Table1[[#This Row],[Die U23 des FCSP landet in der Regionalliga Nord (18er Liga) auf Rang....?]])</f>
        <v>4</v>
      </c>
      <c r="AL606" s="6">
        <f>0-Table1[[#This Row],[Spalte17]]</f>
        <v>-4</v>
      </c>
      <c r="AM60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06"/>
    </row>
    <row r="607" spans="1:42" x14ac:dyDescent="0.25">
      <c r="A607">
        <v>605</v>
      </c>
      <c r="B607" t="s">
        <v>590</v>
      </c>
      <c r="C607" s="1">
        <v>13</v>
      </c>
      <c r="D607" s="6">
        <f>-18+Table1[[#This Row],[Auf welchem Platz landet der FC St. Pauli in der 1. Bundesliga 2025/26?]]</f>
        <v>-5</v>
      </c>
      <c r="E607" t="s">
        <v>14</v>
      </c>
      <c r="F607" s="5">
        <v>5</v>
      </c>
      <c r="G607" t="s">
        <v>25</v>
      </c>
      <c r="H607" t="s">
        <v>56</v>
      </c>
      <c r="I607" t="s">
        <v>54</v>
      </c>
      <c r="J607" t="s">
        <v>14</v>
      </c>
      <c r="K607">
        <f t="shared" si="108"/>
        <v>1</v>
      </c>
      <c r="L607">
        <f t="shared" si="109"/>
        <v>1</v>
      </c>
      <c r="M607">
        <f t="shared" si="110"/>
        <v>0</v>
      </c>
      <c r="N607">
        <f t="shared" si="111"/>
        <v>0</v>
      </c>
      <c r="O607" s="5">
        <f>SUM(Table1[[#This Row],[Spalte5]:[Spalte6]])*5</f>
        <v>10</v>
      </c>
      <c r="P607" t="s">
        <v>23</v>
      </c>
      <c r="Q607" t="s">
        <v>78</v>
      </c>
      <c r="R607" t="s">
        <v>34</v>
      </c>
      <c r="S607">
        <f t="shared" si="112"/>
        <v>0</v>
      </c>
      <c r="T607">
        <f t="shared" si="113"/>
        <v>1</v>
      </c>
      <c r="U607">
        <f t="shared" si="114"/>
        <v>0</v>
      </c>
      <c r="V607" s="5">
        <f>SUM(Table1[[#This Row],[Spalte94]:[Spalte92]])*5</f>
        <v>5</v>
      </c>
      <c r="W607" t="s">
        <v>41</v>
      </c>
      <c r="X607" s="5">
        <f t="shared" si="115"/>
        <v>0</v>
      </c>
      <c r="Y607" t="s">
        <v>18</v>
      </c>
      <c r="Z607" s="5">
        <f t="shared" si="116"/>
        <v>0</v>
      </c>
      <c r="AA607" t="s">
        <v>19</v>
      </c>
      <c r="AB607" s="5">
        <f t="shared" si="117"/>
        <v>0</v>
      </c>
      <c r="AC607" t="s">
        <v>20</v>
      </c>
      <c r="AD607" s="5">
        <f t="shared" si="118"/>
        <v>0</v>
      </c>
      <c r="AE607" t="s">
        <v>32</v>
      </c>
      <c r="AF607" s="5">
        <f t="shared" si="119"/>
        <v>0</v>
      </c>
      <c r="AG607" s="1">
        <v>9</v>
      </c>
      <c r="AH607" s="6">
        <f>ABS(8-Table1[[#This Row],[Die 1. Frauen des FCSP landet in der Regionalliga Nord (12er Liga) auf Rang...?]])</f>
        <v>1</v>
      </c>
      <c r="AI607" s="6">
        <f>0-Table1[[#This Row],[Spalte16]]</f>
        <v>-1</v>
      </c>
      <c r="AJ607" s="1">
        <v>12</v>
      </c>
      <c r="AK607" s="6">
        <f>ABS(16-Table1[[#This Row],[Die U23 des FCSP landet in der Regionalliga Nord (18er Liga) auf Rang....?]])</f>
        <v>4</v>
      </c>
      <c r="AL607" s="6">
        <f>0-Table1[[#This Row],[Spalte17]]</f>
        <v>-4</v>
      </c>
      <c r="AM60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07"/>
    </row>
    <row r="608" spans="1:42" x14ac:dyDescent="0.25">
      <c r="A608">
        <v>606</v>
      </c>
      <c r="B608" t="s">
        <v>337</v>
      </c>
      <c r="C608" s="1">
        <v>12</v>
      </c>
      <c r="D608" s="6">
        <f>-18+Table1[[#This Row],[Auf welchem Platz landet der FC St. Pauli in der 1. Bundesliga 2025/26?]]</f>
        <v>-6</v>
      </c>
      <c r="E608" t="s">
        <v>14</v>
      </c>
      <c r="F608" s="5">
        <v>5</v>
      </c>
      <c r="G608" t="s">
        <v>14</v>
      </c>
      <c r="H608" t="s">
        <v>54</v>
      </c>
      <c r="I608" t="s">
        <v>25</v>
      </c>
      <c r="J608" t="s">
        <v>16</v>
      </c>
      <c r="K608">
        <f t="shared" si="108"/>
        <v>1</v>
      </c>
      <c r="L608">
        <f t="shared" si="109"/>
        <v>1</v>
      </c>
      <c r="M608">
        <f t="shared" si="110"/>
        <v>0</v>
      </c>
      <c r="N608">
        <f t="shared" si="111"/>
        <v>1</v>
      </c>
      <c r="O608" s="5">
        <f>SUM(Table1[[#This Row],[Spalte5]:[Spalte6]])*5</f>
        <v>15</v>
      </c>
      <c r="P608" t="s">
        <v>34</v>
      </c>
      <c r="Q608" t="s">
        <v>78</v>
      </c>
      <c r="R608" t="s">
        <v>24</v>
      </c>
      <c r="S608">
        <f t="shared" si="112"/>
        <v>0</v>
      </c>
      <c r="T608">
        <f t="shared" si="113"/>
        <v>1</v>
      </c>
      <c r="U608">
        <f t="shared" si="114"/>
        <v>0</v>
      </c>
      <c r="V608" s="5">
        <f>SUM(Table1[[#This Row],[Spalte94]:[Spalte92]])*5</f>
        <v>5</v>
      </c>
      <c r="W608" t="s">
        <v>34</v>
      </c>
      <c r="X608" s="5">
        <f t="shared" si="115"/>
        <v>0</v>
      </c>
      <c r="Y608" t="s">
        <v>48</v>
      </c>
      <c r="Z608" s="5">
        <f t="shared" si="116"/>
        <v>0</v>
      </c>
      <c r="AA608" t="s">
        <v>19</v>
      </c>
      <c r="AB608" s="5">
        <f t="shared" si="117"/>
        <v>0</v>
      </c>
      <c r="AC608" t="s">
        <v>27</v>
      </c>
      <c r="AD608" s="5">
        <f t="shared" si="118"/>
        <v>5</v>
      </c>
      <c r="AE608" t="s">
        <v>28</v>
      </c>
      <c r="AF608" s="5">
        <f t="shared" si="119"/>
        <v>0</v>
      </c>
      <c r="AG608" s="1">
        <v>3</v>
      </c>
      <c r="AH608" s="6">
        <f>ABS(8-Table1[[#This Row],[Die 1. Frauen des FCSP landet in der Regionalliga Nord (12er Liga) auf Rang...?]])</f>
        <v>5</v>
      </c>
      <c r="AI608" s="6">
        <f>0-Table1[[#This Row],[Spalte16]]</f>
        <v>-5</v>
      </c>
      <c r="AJ608" s="1">
        <v>7</v>
      </c>
      <c r="AK608" s="6">
        <f>ABS(16-Table1[[#This Row],[Die U23 des FCSP landet in der Regionalliga Nord (18er Liga) auf Rang....?]])</f>
        <v>9</v>
      </c>
      <c r="AL608" s="6">
        <f>0-Table1[[#This Row],[Spalte17]]</f>
        <v>-9</v>
      </c>
      <c r="AM60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08"/>
    </row>
    <row r="609" spans="1:42" x14ac:dyDescent="0.25">
      <c r="A609">
        <v>607</v>
      </c>
      <c r="B609" t="s">
        <v>429</v>
      </c>
      <c r="C609" s="1">
        <v>13</v>
      </c>
      <c r="D609" s="6">
        <f>-18+Table1[[#This Row],[Auf welchem Platz landet der FC St. Pauli in der 1. Bundesliga 2025/26?]]</f>
        <v>-5</v>
      </c>
      <c r="E609" t="s">
        <v>14</v>
      </c>
      <c r="F609" s="5">
        <v>5</v>
      </c>
      <c r="G609" t="s">
        <v>14</v>
      </c>
      <c r="H609" t="s">
        <v>56</v>
      </c>
      <c r="I609" t="s">
        <v>25</v>
      </c>
      <c r="J609" t="s">
        <v>16</v>
      </c>
      <c r="K609">
        <f t="shared" si="108"/>
        <v>1</v>
      </c>
      <c r="L609">
        <f t="shared" si="109"/>
        <v>1</v>
      </c>
      <c r="M609">
        <f t="shared" si="110"/>
        <v>0</v>
      </c>
      <c r="N609">
        <f t="shared" si="111"/>
        <v>1</v>
      </c>
      <c r="O609" s="5">
        <f>SUM(Table1[[#This Row],[Spalte5]:[Spalte6]])*5</f>
        <v>15</v>
      </c>
      <c r="P609" t="s">
        <v>34</v>
      </c>
      <c r="Q609" t="s">
        <v>78</v>
      </c>
      <c r="R609" t="s">
        <v>41</v>
      </c>
      <c r="S609">
        <f t="shared" si="112"/>
        <v>0</v>
      </c>
      <c r="T609">
        <f t="shared" si="113"/>
        <v>1</v>
      </c>
      <c r="U609">
        <f t="shared" si="114"/>
        <v>0</v>
      </c>
      <c r="V609" s="5">
        <f>SUM(Table1[[#This Row],[Spalte94]:[Spalte92]])*5</f>
        <v>5</v>
      </c>
      <c r="W609" t="s">
        <v>15</v>
      </c>
      <c r="X609" s="5">
        <f t="shared" si="115"/>
        <v>0</v>
      </c>
      <c r="Y609" t="s">
        <v>46</v>
      </c>
      <c r="Z609" s="5">
        <f t="shared" si="116"/>
        <v>0</v>
      </c>
      <c r="AA609" t="s">
        <v>19</v>
      </c>
      <c r="AB609" s="5">
        <f t="shared" si="117"/>
        <v>0</v>
      </c>
      <c r="AC609" t="s">
        <v>20</v>
      </c>
      <c r="AD609" s="5">
        <f t="shared" si="118"/>
        <v>0</v>
      </c>
      <c r="AE609" t="s">
        <v>28</v>
      </c>
      <c r="AF609" s="5">
        <f t="shared" si="119"/>
        <v>0</v>
      </c>
      <c r="AG609" s="1">
        <v>3</v>
      </c>
      <c r="AH609" s="6">
        <f>ABS(8-Table1[[#This Row],[Die 1. Frauen des FCSP landet in der Regionalliga Nord (12er Liga) auf Rang...?]])</f>
        <v>5</v>
      </c>
      <c r="AI609" s="6">
        <f>0-Table1[[#This Row],[Spalte16]]</f>
        <v>-5</v>
      </c>
      <c r="AJ609" s="1">
        <v>11</v>
      </c>
      <c r="AK609" s="6">
        <f>ABS(16-Table1[[#This Row],[Die U23 des FCSP landet in der Regionalliga Nord (18er Liga) auf Rang....?]])</f>
        <v>5</v>
      </c>
      <c r="AL609" s="6">
        <f>0-Table1[[#This Row],[Spalte17]]</f>
        <v>-5</v>
      </c>
      <c r="AM60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09"/>
    </row>
    <row r="610" spans="1:42" x14ac:dyDescent="0.25">
      <c r="A610">
        <v>608</v>
      </c>
      <c r="B610" t="s">
        <v>128</v>
      </c>
      <c r="C610" s="1">
        <v>14</v>
      </c>
      <c r="D610" s="6">
        <f>-18+Table1[[#This Row],[Auf welchem Platz landet der FC St. Pauli in der 1. Bundesliga 2025/26?]]</f>
        <v>-4</v>
      </c>
      <c r="E610" t="s">
        <v>14</v>
      </c>
      <c r="F610" s="5">
        <v>5</v>
      </c>
      <c r="G610" t="s">
        <v>14</v>
      </c>
      <c r="H610" t="s">
        <v>56</v>
      </c>
      <c r="I610" t="s">
        <v>25</v>
      </c>
      <c r="J610" t="s">
        <v>43</v>
      </c>
      <c r="K610">
        <f t="shared" si="108"/>
        <v>1</v>
      </c>
      <c r="L610">
        <f t="shared" si="109"/>
        <v>1</v>
      </c>
      <c r="M610">
        <f t="shared" si="110"/>
        <v>0</v>
      </c>
      <c r="N610">
        <f t="shared" si="111"/>
        <v>0</v>
      </c>
      <c r="O610" s="5">
        <f>SUM(Table1[[#This Row],[Spalte5]:[Spalte6]])*5</f>
        <v>10</v>
      </c>
      <c r="P610" t="s">
        <v>34</v>
      </c>
      <c r="Q610" t="s">
        <v>41</v>
      </c>
      <c r="R610" t="s">
        <v>78</v>
      </c>
      <c r="S610">
        <f t="shared" si="112"/>
        <v>0</v>
      </c>
      <c r="T610">
        <f t="shared" si="113"/>
        <v>1</v>
      </c>
      <c r="U610">
        <f t="shared" si="114"/>
        <v>0</v>
      </c>
      <c r="V610" s="5">
        <f>SUM(Table1[[#This Row],[Spalte94]:[Spalte92]])*5</f>
        <v>5</v>
      </c>
      <c r="W610" t="s">
        <v>50</v>
      </c>
      <c r="X610" s="5">
        <f t="shared" si="115"/>
        <v>0</v>
      </c>
      <c r="Y610" t="s">
        <v>48</v>
      </c>
      <c r="Z610" s="5">
        <f t="shared" si="116"/>
        <v>0</v>
      </c>
      <c r="AA610" t="s">
        <v>19</v>
      </c>
      <c r="AB610" s="5">
        <f t="shared" si="117"/>
        <v>0</v>
      </c>
      <c r="AC610" t="s">
        <v>20</v>
      </c>
      <c r="AD610" s="5">
        <f t="shared" si="118"/>
        <v>0</v>
      </c>
      <c r="AE610" t="s">
        <v>28</v>
      </c>
      <c r="AF610" s="5">
        <f t="shared" si="119"/>
        <v>0</v>
      </c>
      <c r="AG610" s="1">
        <v>3</v>
      </c>
      <c r="AH610" s="6">
        <f>ABS(8-Table1[[#This Row],[Die 1. Frauen des FCSP landet in der Regionalliga Nord (12er Liga) auf Rang...?]])</f>
        <v>5</v>
      </c>
      <c r="AI610" s="6">
        <f>0-Table1[[#This Row],[Spalte16]]</f>
        <v>-5</v>
      </c>
      <c r="AJ610" s="1">
        <v>15</v>
      </c>
      <c r="AK610" s="6">
        <f>ABS(16-Table1[[#This Row],[Die U23 des FCSP landet in der Regionalliga Nord (18er Liga) auf Rang....?]])</f>
        <v>1</v>
      </c>
      <c r="AL610" s="6">
        <f>0-Table1[[#This Row],[Spalte17]]</f>
        <v>-1</v>
      </c>
      <c r="AM61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10"/>
    </row>
    <row r="611" spans="1:42" x14ac:dyDescent="0.25">
      <c r="A611">
        <v>609</v>
      </c>
      <c r="B611" t="s">
        <v>161</v>
      </c>
      <c r="C611" s="1">
        <v>14</v>
      </c>
      <c r="D611" s="6">
        <f>-18+Table1[[#This Row],[Auf welchem Platz landet der FC St. Pauli in der 1. Bundesliga 2025/26?]]</f>
        <v>-4</v>
      </c>
      <c r="E611" t="s">
        <v>14</v>
      </c>
      <c r="F611" s="5">
        <v>5</v>
      </c>
      <c r="G611" t="s">
        <v>14</v>
      </c>
      <c r="H611" t="s">
        <v>54</v>
      </c>
      <c r="I611" t="s">
        <v>56</v>
      </c>
      <c r="J611" t="s">
        <v>25</v>
      </c>
      <c r="K611">
        <f t="shared" si="108"/>
        <v>1</v>
      </c>
      <c r="L611">
        <f t="shared" si="109"/>
        <v>1</v>
      </c>
      <c r="M611">
        <f t="shared" si="110"/>
        <v>0</v>
      </c>
      <c r="N611">
        <f t="shared" si="111"/>
        <v>0</v>
      </c>
      <c r="O611" s="5">
        <f>SUM(Table1[[#This Row],[Spalte5]:[Spalte6]])*5</f>
        <v>10</v>
      </c>
      <c r="P611" t="s">
        <v>15</v>
      </c>
      <c r="Q611" t="s">
        <v>78</v>
      </c>
      <c r="R611" t="s">
        <v>41</v>
      </c>
      <c r="S611">
        <f t="shared" si="112"/>
        <v>0</v>
      </c>
      <c r="T611">
        <f t="shared" si="113"/>
        <v>1</v>
      </c>
      <c r="U611">
        <f t="shared" si="114"/>
        <v>0</v>
      </c>
      <c r="V611" s="5">
        <f>SUM(Table1[[#This Row],[Spalte94]:[Spalte92]])*5</f>
        <v>5</v>
      </c>
      <c r="W611" t="s">
        <v>34</v>
      </c>
      <c r="X611" s="5">
        <f t="shared" si="115"/>
        <v>0</v>
      </c>
      <c r="Y611" t="s">
        <v>46</v>
      </c>
      <c r="Z611" s="5">
        <f t="shared" si="116"/>
        <v>0</v>
      </c>
      <c r="AA611" t="s">
        <v>19</v>
      </c>
      <c r="AB611" s="5">
        <f t="shared" si="117"/>
        <v>0</v>
      </c>
      <c r="AC611" t="s">
        <v>20</v>
      </c>
      <c r="AD611" s="5">
        <f t="shared" si="118"/>
        <v>0</v>
      </c>
      <c r="AE611" t="s">
        <v>32</v>
      </c>
      <c r="AF611" s="5">
        <f t="shared" si="119"/>
        <v>0</v>
      </c>
      <c r="AG611" s="1">
        <v>5</v>
      </c>
      <c r="AH611" s="6">
        <f>ABS(8-Table1[[#This Row],[Die 1. Frauen des FCSP landet in der Regionalliga Nord (12er Liga) auf Rang...?]])</f>
        <v>3</v>
      </c>
      <c r="AI611" s="6">
        <f>0-Table1[[#This Row],[Spalte16]]</f>
        <v>-3</v>
      </c>
      <c r="AJ611" s="1">
        <v>13</v>
      </c>
      <c r="AK611" s="6">
        <f>ABS(16-Table1[[#This Row],[Die U23 des FCSP landet in der Regionalliga Nord (18er Liga) auf Rang....?]])</f>
        <v>3</v>
      </c>
      <c r="AL611" s="6">
        <f>0-Table1[[#This Row],[Spalte17]]</f>
        <v>-3</v>
      </c>
      <c r="AM61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11"/>
    </row>
    <row r="612" spans="1:42" x14ac:dyDescent="0.25">
      <c r="A612">
        <v>610</v>
      </c>
      <c r="B612" t="s">
        <v>328</v>
      </c>
      <c r="C612" s="1">
        <v>14</v>
      </c>
      <c r="D612" s="6">
        <f>-18+Table1[[#This Row],[Auf welchem Platz landet der FC St. Pauli in der 1. Bundesliga 2025/26?]]</f>
        <v>-4</v>
      </c>
      <c r="E612" t="s">
        <v>14</v>
      </c>
      <c r="F612" s="5">
        <v>5</v>
      </c>
      <c r="G612" t="s">
        <v>14</v>
      </c>
      <c r="H612" t="s">
        <v>54</v>
      </c>
      <c r="I612" t="s">
        <v>25</v>
      </c>
      <c r="J612" t="s">
        <v>56</v>
      </c>
      <c r="K612">
        <f t="shared" si="108"/>
        <v>1</v>
      </c>
      <c r="L612">
        <f t="shared" si="109"/>
        <v>1</v>
      </c>
      <c r="M612">
        <f t="shared" si="110"/>
        <v>0</v>
      </c>
      <c r="N612">
        <f t="shared" si="111"/>
        <v>0</v>
      </c>
      <c r="O612" s="5">
        <f>SUM(Table1[[#This Row],[Spalte5]:[Spalte6]])*5</f>
        <v>10</v>
      </c>
      <c r="P612" t="s">
        <v>78</v>
      </c>
      <c r="Q612" t="s">
        <v>15</v>
      </c>
      <c r="R612" t="s">
        <v>34</v>
      </c>
      <c r="S612">
        <f t="shared" si="112"/>
        <v>0</v>
      </c>
      <c r="T612">
        <f t="shared" si="113"/>
        <v>1</v>
      </c>
      <c r="U612">
        <f t="shared" si="114"/>
        <v>0</v>
      </c>
      <c r="V612" s="5">
        <f>SUM(Table1[[#This Row],[Spalte94]:[Spalte92]])*5</f>
        <v>5</v>
      </c>
      <c r="W612" t="s">
        <v>15</v>
      </c>
      <c r="X612" s="5">
        <f t="shared" si="115"/>
        <v>0</v>
      </c>
      <c r="Y612" t="s">
        <v>26</v>
      </c>
      <c r="Z612" s="5">
        <f t="shared" si="116"/>
        <v>0</v>
      </c>
      <c r="AA612" t="s">
        <v>19</v>
      </c>
      <c r="AB612" s="5">
        <f t="shared" si="117"/>
        <v>0</v>
      </c>
      <c r="AC612" t="s">
        <v>20</v>
      </c>
      <c r="AD612" s="5">
        <f t="shared" si="118"/>
        <v>0</v>
      </c>
      <c r="AE612" t="s">
        <v>28</v>
      </c>
      <c r="AF612" s="5">
        <f t="shared" si="119"/>
        <v>0</v>
      </c>
      <c r="AG612" s="1">
        <v>6</v>
      </c>
      <c r="AH612" s="6">
        <f>ABS(8-Table1[[#This Row],[Die 1. Frauen des FCSP landet in der Regionalliga Nord (12er Liga) auf Rang...?]])</f>
        <v>2</v>
      </c>
      <c r="AI612" s="6">
        <f>0-Table1[[#This Row],[Spalte16]]</f>
        <v>-2</v>
      </c>
      <c r="AJ612" s="1">
        <v>12</v>
      </c>
      <c r="AK612" s="6">
        <f>ABS(16-Table1[[#This Row],[Die U23 des FCSP landet in der Regionalliga Nord (18er Liga) auf Rang....?]])</f>
        <v>4</v>
      </c>
      <c r="AL612" s="6">
        <f>0-Table1[[#This Row],[Spalte17]]</f>
        <v>-4</v>
      </c>
      <c r="AM61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12"/>
    </row>
    <row r="613" spans="1:42" x14ac:dyDescent="0.25">
      <c r="A613">
        <v>611</v>
      </c>
      <c r="B613" t="s">
        <v>822</v>
      </c>
      <c r="C613" s="1">
        <v>8</v>
      </c>
      <c r="D613" s="6">
        <f>-18+Table1[[#This Row],[Auf welchem Platz landet der FC St. Pauli in der 1. Bundesliga 2025/26?]]</f>
        <v>-10</v>
      </c>
      <c r="E613" t="s">
        <v>14</v>
      </c>
      <c r="F613" s="5">
        <v>5</v>
      </c>
      <c r="G613" t="s">
        <v>14</v>
      </c>
      <c r="H613" t="s">
        <v>56</v>
      </c>
      <c r="I613" t="s">
        <v>25</v>
      </c>
      <c r="J613" t="s">
        <v>16</v>
      </c>
      <c r="K613">
        <f t="shared" si="108"/>
        <v>1</v>
      </c>
      <c r="L613">
        <f t="shared" si="109"/>
        <v>1</v>
      </c>
      <c r="M613">
        <f t="shared" si="110"/>
        <v>0</v>
      </c>
      <c r="N613">
        <f t="shared" si="111"/>
        <v>1</v>
      </c>
      <c r="O613" s="5">
        <f>SUM(Table1[[#This Row],[Spalte5]:[Spalte6]])*5</f>
        <v>15</v>
      </c>
      <c r="P613" t="s">
        <v>78</v>
      </c>
      <c r="Q613" t="s">
        <v>41</v>
      </c>
      <c r="R613" t="s">
        <v>34</v>
      </c>
      <c r="S613">
        <f t="shared" si="112"/>
        <v>0</v>
      </c>
      <c r="T613">
        <f t="shared" si="113"/>
        <v>1</v>
      </c>
      <c r="U613">
        <f t="shared" si="114"/>
        <v>0</v>
      </c>
      <c r="V613" s="5">
        <f>SUM(Table1[[#This Row],[Spalte94]:[Spalte92]])*5</f>
        <v>5</v>
      </c>
      <c r="W613" t="s">
        <v>58</v>
      </c>
      <c r="X613" s="5">
        <f t="shared" si="115"/>
        <v>0</v>
      </c>
      <c r="Y613" t="s">
        <v>30</v>
      </c>
      <c r="Z613" s="5">
        <f t="shared" si="116"/>
        <v>0</v>
      </c>
      <c r="AA613" t="s">
        <v>19</v>
      </c>
      <c r="AB613" s="5">
        <f t="shared" si="117"/>
        <v>0</v>
      </c>
      <c r="AC613" t="s">
        <v>20</v>
      </c>
      <c r="AD613" s="5">
        <f t="shared" si="118"/>
        <v>0</v>
      </c>
      <c r="AE613" t="s">
        <v>32</v>
      </c>
      <c r="AF613" s="5">
        <f t="shared" si="119"/>
        <v>0</v>
      </c>
      <c r="AG613" s="1">
        <v>9</v>
      </c>
      <c r="AH613" s="6">
        <f>ABS(8-Table1[[#This Row],[Die 1. Frauen des FCSP landet in der Regionalliga Nord (12er Liga) auf Rang...?]])</f>
        <v>1</v>
      </c>
      <c r="AI613" s="6">
        <f>0-Table1[[#This Row],[Spalte16]]</f>
        <v>-1</v>
      </c>
      <c r="AJ613" s="1">
        <v>12</v>
      </c>
      <c r="AK613" s="6">
        <f>ABS(16-Table1[[#This Row],[Die U23 des FCSP landet in der Regionalliga Nord (18er Liga) auf Rang....?]])</f>
        <v>4</v>
      </c>
      <c r="AL613" s="6">
        <f>0-Table1[[#This Row],[Spalte17]]</f>
        <v>-4</v>
      </c>
      <c r="AM61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13"/>
    </row>
    <row r="614" spans="1:42" x14ac:dyDescent="0.25">
      <c r="A614">
        <v>612</v>
      </c>
      <c r="B614" t="s">
        <v>356</v>
      </c>
      <c r="C614" s="1">
        <v>12</v>
      </c>
      <c r="D614" s="6">
        <f>-18+Table1[[#This Row],[Auf welchem Platz landet der FC St. Pauli in der 1. Bundesliga 2025/26?]]</f>
        <v>-6</v>
      </c>
      <c r="E614" t="s">
        <v>14</v>
      </c>
      <c r="F614" s="5">
        <v>5</v>
      </c>
      <c r="G614" t="s">
        <v>14</v>
      </c>
      <c r="H614" t="s">
        <v>56</v>
      </c>
      <c r="I614" t="s">
        <v>25</v>
      </c>
      <c r="J614" t="s">
        <v>16</v>
      </c>
      <c r="K614">
        <f t="shared" si="108"/>
        <v>1</v>
      </c>
      <c r="L614">
        <f t="shared" si="109"/>
        <v>1</v>
      </c>
      <c r="M614">
        <f t="shared" si="110"/>
        <v>0</v>
      </c>
      <c r="N614">
        <f t="shared" si="111"/>
        <v>1</v>
      </c>
      <c r="O614" s="5">
        <f>SUM(Table1[[#This Row],[Spalte5]:[Spalte6]])*5</f>
        <v>15</v>
      </c>
      <c r="P614" t="s">
        <v>78</v>
      </c>
      <c r="Q614" t="s">
        <v>34</v>
      </c>
      <c r="R614" t="s">
        <v>15</v>
      </c>
      <c r="S614">
        <f t="shared" si="112"/>
        <v>0</v>
      </c>
      <c r="T614">
        <f t="shared" si="113"/>
        <v>1</v>
      </c>
      <c r="U614">
        <f t="shared" si="114"/>
        <v>0</v>
      </c>
      <c r="V614" s="5">
        <f>SUM(Table1[[#This Row],[Spalte94]:[Spalte92]])*5</f>
        <v>5</v>
      </c>
      <c r="W614" t="s">
        <v>34</v>
      </c>
      <c r="X614" s="5">
        <f t="shared" si="115"/>
        <v>0</v>
      </c>
      <c r="Y614" t="s">
        <v>18</v>
      </c>
      <c r="Z614" s="5">
        <f t="shared" si="116"/>
        <v>0</v>
      </c>
      <c r="AA614" t="s">
        <v>19</v>
      </c>
      <c r="AB614" s="5">
        <f t="shared" si="117"/>
        <v>0</v>
      </c>
      <c r="AC614" t="s">
        <v>27</v>
      </c>
      <c r="AD614" s="5">
        <f t="shared" si="118"/>
        <v>5</v>
      </c>
      <c r="AE614" t="s">
        <v>32</v>
      </c>
      <c r="AF614" s="5">
        <f t="shared" si="119"/>
        <v>0</v>
      </c>
      <c r="AG614" s="1">
        <v>4</v>
      </c>
      <c r="AH614" s="6">
        <f>ABS(8-Table1[[#This Row],[Die 1. Frauen des FCSP landet in der Regionalliga Nord (12er Liga) auf Rang...?]])</f>
        <v>4</v>
      </c>
      <c r="AI614" s="6">
        <f>0-Table1[[#This Row],[Spalte16]]</f>
        <v>-4</v>
      </c>
      <c r="AJ614" s="1">
        <v>6</v>
      </c>
      <c r="AK614" s="6">
        <f>ABS(16-Table1[[#This Row],[Die U23 des FCSP landet in der Regionalliga Nord (18er Liga) auf Rang....?]])</f>
        <v>10</v>
      </c>
      <c r="AL614" s="6">
        <f>0-Table1[[#This Row],[Spalte17]]</f>
        <v>-10</v>
      </c>
      <c r="AM61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14"/>
    </row>
    <row r="615" spans="1:42" x14ac:dyDescent="0.25">
      <c r="A615">
        <v>613</v>
      </c>
      <c r="B615" t="s">
        <v>543</v>
      </c>
      <c r="C615" s="1">
        <v>11</v>
      </c>
      <c r="D615" s="6">
        <f>-18+Table1[[#This Row],[Auf welchem Platz landet der FC St. Pauli in der 1. Bundesliga 2025/26?]]</f>
        <v>-7</v>
      </c>
      <c r="E615" t="s">
        <v>14</v>
      </c>
      <c r="F615" s="5">
        <v>5</v>
      </c>
      <c r="G615" t="s">
        <v>14</v>
      </c>
      <c r="H615" t="s">
        <v>56</v>
      </c>
      <c r="I615" t="s">
        <v>54</v>
      </c>
      <c r="J615" t="s">
        <v>25</v>
      </c>
      <c r="K615">
        <f t="shared" si="108"/>
        <v>1</v>
      </c>
      <c r="L615">
        <f t="shared" si="109"/>
        <v>1</v>
      </c>
      <c r="M615">
        <f t="shared" si="110"/>
        <v>0</v>
      </c>
      <c r="N615">
        <f t="shared" si="111"/>
        <v>0</v>
      </c>
      <c r="O615" s="5">
        <f>SUM(Table1[[#This Row],[Spalte5]:[Spalte6]])*5</f>
        <v>10</v>
      </c>
      <c r="P615" t="s">
        <v>15</v>
      </c>
      <c r="Q615" t="s">
        <v>50</v>
      </c>
      <c r="R615" t="s">
        <v>34</v>
      </c>
      <c r="S615">
        <f t="shared" si="112"/>
        <v>1</v>
      </c>
      <c r="T615">
        <f t="shared" si="113"/>
        <v>0</v>
      </c>
      <c r="U615">
        <f t="shared" si="114"/>
        <v>0</v>
      </c>
      <c r="V615" s="5">
        <f>SUM(Table1[[#This Row],[Spalte94]:[Spalte92]])*5</f>
        <v>5</v>
      </c>
      <c r="W615" t="s">
        <v>34</v>
      </c>
      <c r="X615" s="5">
        <f t="shared" si="115"/>
        <v>0</v>
      </c>
      <c r="Y615" t="s">
        <v>18</v>
      </c>
      <c r="Z615" s="5">
        <f t="shared" si="116"/>
        <v>0</v>
      </c>
      <c r="AA615" t="s">
        <v>19</v>
      </c>
      <c r="AB615" s="5">
        <f t="shared" si="117"/>
        <v>0</v>
      </c>
      <c r="AC615" t="s">
        <v>27</v>
      </c>
      <c r="AD615" s="5">
        <f t="shared" si="118"/>
        <v>5</v>
      </c>
      <c r="AE615" t="s">
        <v>28</v>
      </c>
      <c r="AF615" s="5">
        <f t="shared" si="119"/>
        <v>0</v>
      </c>
      <c r="AG615" s="1">
        <v>6</v>
      </c>
      <c r="AH615" s="6">
        <f>ABS(8-Table1[[#This Row],[Die 1. Frauen des FCSP landet in der Regionalliga Nord (12er Liga) auf Rang...?]])</f>
        <v>2</v>
      </c>
      <c r="AI615" s="6">
        <f>0-Table1[[#This Row],[Spalte16]]</f>
        <v>-2</v>
      </c>
      <c r="AJ615" s="1">
        <v>10</v>
      </c>
      <c r="AK615" s="6">
        <f>ABS(16-Table1[[#This Row],[Die U23 des FCSP landet in der Regionalliga Nord (18er Liga) auf Rang....?]])</f>
        <v>6</v>
      </c>
      <c r="AL615" s="6">
        <f>0-Table1[[#This Row],[Spalte17]]</f>
        <v>-6</v>
      </c>
      <c r="AM61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15"/>
    </row>
    <row r="616" spans="1:42" x14ac:dyDescent="0.25">
      <c r="A616">
        <v>614</v>
      </c>
      <c r="B616" t="s">
        <v>271</v>
      </c>
      <c r="C616" s="1">
        <v>14</v>
      </c>
      <c r="D616" s="6">
        <f>-18+Table1[[#This Row],[Auf welchem Platz landet der FC St. Pauli in der 1. Bundesliga 2025/26?]]</f>
        <v>-4</v>
      </c>
      <c r="E616" t="s">
        <v>56</v>
      </c>
      <c r="F616" s="5"/>
      <c r="G616" t="s">
        <v>14</v>
      </c>
      <c r="H616" t="s">
        <v>56</v>
      </c>
      <c r="I616" t="s">
        <v>16</v>
      </c>
      <c r="J616" t="s">
        <v>25</v>
      </c>
      <c r="K616">
        <f t="shared" si="108"/>
        <v>1</v>
      </c>
      <c r="L616">
        <f t="shared" si="109"/>
        <v>1</v>
      </c>
      <c r="M616">
        <f t="shared" si="110"/>
        <v>0</v>
      </c>
      <c r="N616">
        <f t="shared" si="111"/>
        <v>1</v>
      </c>
      <c r="O616" s="5">
        <f>SUM(Table1[[#This Row],[Spalte5]:[Spalte6]])*5</f>
        <v>15</v>
      </c>
      <c r="P616" t="s">
        <v>78</v>
      </c>
      <c r="Q616" t="s">
        <v>15</v>
      </c>
      <c r="R616" t="s">
        <v>34</v>
      </c>
      <c r="S616">
        <f t="shared" si="112"/>
        <v>0</v>
      </c>
      <c r="T616">
        <f t="shared" si="113"/>
        <v>1</v>
      </c>
      <c r="U616">
        <f t="shared" si="114"/>
        <v>0</v>
      </c>
      <c r="V616" s="5">
        <f>SUM(Table1[[#This Row],[Spalte94]:[Spalte92]])*5</f>
        <v>5</v>
      </c>
      <c r="W616" t="s">
        <v>15</v>
      </c>
      <c r="X616" s="5">
        <f t="shared" si="115"/>
        <v>0</v>
      </c>
      <c r="Y616" t="s">
        <v>46</v>
      </c>
      <c r="Z616" s="5">
        <f t="shared" si="116"/>
        <v>0</v>
      </c>
      <c r="AA616" t="s">
        <v>19</v>
      </c>
      <c r="AB616" s="5">
        <f t="shared" si="117"/>
        <v>0</v>
      </c>
      <c r="AC616" t="s">
        <v>20</v>
      </c>
      <c r="AD616" s="5">
        <f t="shared" si="118"/>
        <v>0</v>
      </c>
      <c r="AE616" t="s">
        <v>32</v>
      </c>
      <c r="AF616" s="5">
        <f t="shared" si="119"/>
        <v>0</v>
      </c>
      <c r="AG616" s="1">
        <v>5</v>
      </c>
      <c r="AH616" s="6">
        <f>ABS(8-Table1[[#This Row],[Die 1. Frauen des FCSP landet in der Regionalliga Nord (12er Liga) auf Rang...?]])</f>
        <v>3</v>
      </c>
      <c r="AI616" s="6">
        <f>0-Table1[[#This Row],[Spalte16]]</f>
        <v>-3</v>
      </c>
      <c r="AJ616" s="1">
        <v>13</v>
      </c>
      <c r="AK616" s="6">
        <f>ABS(16-Table1[[#This Row],[Die U23 des FCSP landet in der Regionalliga Nord (18er Liga) auf Rang....?]])</f>
        <v>3</v>
      </c>
      <c r="AL616" s="6">
        <f>0-Table1[[#This Row],[Spalte17]]</f>
        <v>-3</v>
      </c>
      <c r="AM61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16"/>
    </row>
    <row r="617" spans="1:42" x14ac:dyDescent="0.25">
      <c r="A617">
        <v>615</v>
      </c>
      <c r="B617" t="s">
        <v>152</v>
      </c>
      <c r="C617" s="1">
        <v>14</v>
      </c>
      <c r="D617" s="6">
        <f>-18+Table1[[#This Row],[Auf welchem Platz landet der FC St. Pauli in der 1. Bundesliga 2025/26?]]</f>
        <v>-4</v>
      </c>
      <c r="E617" t="s">
        <v>14</v>
      </c>
      <c r="F617" s="5">
        <v>5</v>
      </c>
      <c r="G617" t="s">
        <v>14</v>
      </c>
      <c r="H617" t="s">
        <v>25</v>
      </c>
      <c r="I617" t="s">
        <v>56</v>
      </c>
      <c r="J617" t="s">
        <v>54</v>
      </c>
      <c r="K617">
        <f t="shared" si="108"/>
        <v>1</v>
      </c>
      <c r="L617">
        <f t="shared" si="109"/>
        <v>1</v>
      </c>
      <c r="M617">
        <f t="shared" si="110"/>
        <v>0</v>
      </c>
      <c r="N617">
        <f t="shared" si="111"/>
        <v>0</v>
      </c>
      <c r="O617" s="5">
        <f>SUM(Table1[[#This Row],[Spalte5]:[Spalte6]])*5</f>
        <v>10</v>
      </c>
      <c r="P617" t="s">
        <v>23</v>
      </c>
      <c r="Q617" t="s">
        <v>78</v>
      </c>
      <c r="R617" t="s">
        <v>34</v>
      </c>
      <c r="S617">
        <f t="shared" si="112"/>
        <v>0</v>
      </c>
      <c r="T617">
        <f t="shared" si="113"/>
        <v>1</v>
      </c>
      <c r="U617">
        <f t="shared" si="114"/>
        <v>0</v>
      </c>
      <c r="V617" s="5">
        <f>SUM(Table1[[#This Row],[Spalte94]:[Spalte92]])*5</f>
        <v>5</v>
      </c>
      <c r="W617" t="s">
        <v>15</v>
      </c>
      <c r="X617" s="5">
        <f t="shared" si="115"/>
        <v>0</v>
      </c>
      <c r="Y617" t="s">
        <v>18</v>
      </c>
      <c r="Z617" s="5">
        <f t="shared" si="116"/>
        <v>0</v>
      </c>
      <c r="AA617" t="s">
        <v>35</v>
      </c>
      <c r="AB617" s="5">
        <f t="shared" si="117"/>
        <v>0</v>
      </c>
      <c r="AC617" t="s">
        <v>20</v>
      </c>
      <c r="AD617" s="5">
        <f t="shared" si="118"/>
        <v>0</v>
      </c>
      <c r="AE617" t="s">
        <v>32</v>
      </c>
      <c r="AF617" s="5">
        <f t="shared" si="119"/>
        <v>0</v>
      </c>
      <c r="AG617" s="1">
        <v>3</v>
      </c>
      <c r="AH617" s="6">
        <f>ABS(8-Table1[[#This Row],[Die 1. Frauen des FCSP landet in der Regionalliga Nord (12er Liga) auf Rang...?]])</f>
        <v>5</v>
      </c>
      <c r="AI617" s="6">
        <f>0-Table1[[#This Row],[Spalte16]]</f>
        <v>-5</v>
      </c>
      <c r="AJ617" s="1">
        <v>17</v>
      </c>
      <c r="AK617" s="6">
        <f>ABS(16-Table1[[#This Row],[Die U23 des FCSP landet in der Regionalliga Nord (18er Liga) auf Rang....?]])</f>
        <v>1</v>
      </c>
      <c r="AL617" s="6">
        <f>0-Table1[[#This Row],[Spalte17]]</f>
        <v>-1</v>
      </c>
      <c r="AM61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17"/>
    </row>
    <row r="618" spans="1:42" x14ac:dyDescent="0.25">
      <c r="A618">
        <v>616</v>
      </c>
      <c r="B618" t="s">
        <v>598</v>
      </c>
      <c r="C618" s="1">
        <v>11</v>
      </c>
      <c r="D618" s="6">
        <f>-18+Table1[[#This Row],[Auf welchem Platz landet der FC St. Pauli in der 1. Bundesliga 2025/26?]]</f>
        <v>-7</v>
      </c>
      <c r="E618" t="s">
        <v>14</v>
      </c>
      <c r="F618" s="5">
        <v>5</v>
      </c>
      <c r="G618" t="s">
        <v>14</v>
      </c>
      <c r="H618" t="s">
        <v>25</v>
      </c>
      <c r="I618" t="s">
        <v>56</v>
      </c>
      <c r="J618" t="s">
        <v>43</v>
      </c>
      <c r="K618">
        <f t="shared" si="108"/>
        <v>1</v>
      </c>
      <c r="L618">
        <f t="shared" si="109"/>
        <v>1</v>
      </c>
      <c r="M618">
        <f t="shared" si="110"/>
        <v>0</v>
      </c>
      <c r="N618">
        <f t="shared" si="111"/>
        <v>0</v>
      </c>
      <c r="O618" s="5">
        <f>SUM(Table1[[#This Row],[Spalte5]:[Spalte6]])*5</f>
        <v>10</v>
      </c>
      <c r="P618" t="s">
        <v>15</v>
      </c>
      <c r="Q618" t="s">
        <v>78</v>
      </c>
      <c r="R618" t="s">
        <v>34</v>
      </c>
      <c r="S618">
        <f t="shared" si="112"/>
        <v>0</v>
      </c>
      <c r="T618">
        <f t="shared" si="113"/>
        <v>1</v>
      </c>
      <c r="U618">
        <f t="shared" si="114"/>
        <v>0</v>
      </c>
      <c r="V618" s="5">
        <f>SUM(Table1[[#This Row],[Spalte94]:[Spalte92]])*5</f>
        <v>5</v>
      </c>
      <c r="W618" t="s">
        <v>15</v>
      </c>
      <c r="X618" s="5">
        <f t="shared" si="115"/>
        <v>0</v>
      </c>
      <c r="Y618" t="s">
        <v>18</v>
      </c>
      <c r="Z618" s="5">
        <f t="shared" si="116"/>
        <v>0</v>
      </c>
      <c r="AA618" t="s">
        <v>19</v>
      </c>
      <c r="AB618" s="5">
        <f t="shared" si="117"/>
        <v>0</v>
      </c>
      <c r="AC618" t="s">
        <v>20</v>
      </c>
      <c r="AD618" s="5">
        <f t="shared" si="118"/>
        <v>0</v>
      </c>
      <c r="AE618" t="s">
        <v>28</v>
      </c>
      <c r="AF618" s="5">
        <f t="shared" si="119"/>
        <v>0</v>
      </c>
      <c r="AG618" s="1">
        <v>9</v>
      </c>
      <c r="AH618" s="6">
        <f>ABS(8-Table1[[#This Row],[Die 1. Frauen des FCSP landet in der Regionalliga Nord (12er Liga) auf Rang...?]])</f>
        <v>1</v>
      </c>
      <c r="AI618" s="6">
        <f>0-Table1[[#This Row],[Spalte16]]</f>
        <v>-1</v>
      </c>
      <c r="AJ618" s="1">
        <v>14</v>
      </c>
      <c r="AK618" s="6">
        <f>ABS(16-Table1[[#This Row],[Die U23 des FCSP landet in der Regionalliga Nord (18er Liga) auf Rang....?]])</f>
        <v>2</v>
      </c>
      <c r="AL618" s="6">
        <f>0-Table1[[#This Row],[Spalte17]]</f>
        <v>-2</v>
      </c>
      <c r="AM61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18"/>
    </row>
    <row r="619" spans="1:42" x14ac:dyDescent="0.25">
      <c r="A619">
        <v>617</v>
      </c>
      <c r="B619" t="s">
        <v>739</v>
      </c>
      <c r="C619" s="1">
        <v>14</v>
      </c>
      <c r="D619" s="6">
        <f>-18+Table1[[#This Row],[Auf welchem Platz landet der FC St. Pauli in der 1. Bundesliga 2025/26?]]</f>
        <v>-4</v>
      </c>
      <c r="E619" t="s">
        <v>14</v>
      </c>
      <c r="F619" s="5">
        <v>5</v>
      </c>
      <c r="G619" t="s">
        <v>14</v>
      </c>
      <c r="H619" t="s">
        <v>54</v>
      </c>
      <c r="I619" t="s">
        <v>25</v>
      </c>
      <c r="J619" t="s">
        <v>56</v>
      </c>
      <c r="K619">
        <f t="shared" si="108"/>
        <v>1</v>
      </c>
      <c r="L619">
        <f t="shared" si="109"/>
        <v>1</v>
      </c>
      <c r="M619">
        <f t="shared" si="110"/>
        <v>0</v>
      </c>
      <c r="N619">
        <f t="shared" si="111"/>
        <v>0</v>
      </c>
      <c r="O619" s="5">
        <f>SUM(Table1[[#This Row],[Spalte5]:[Spalte6]])*5</f>
        <v>10</v>
      </c>
      <c r="P619" t="s">
        <v>23</v>
      </c>
      <c r="Q619" t="s">
        <v>34</v>
      </c>
      <c r="R619" t="s">
        <v>133</v>
      </c>
      <c r="S619">
        <f t="shared" si="112"/>
        <v>0</v>
      </c>
      <c r="T619">
        <f t="shared" si="113"/>
        <v>0</v>
      </c>
      <c r="U619">
        <f t="shared" si="114"/>
        <v>0</v>
      </c>
      <c r="V619" s="5">
        <f>SUM(Table1[[#This Row],[Spalte94]:[Spalte92]])*5</f>
        <v>0</v>
      </c>
      <c r="W619" t="s">
        <v>133</v>
      </c>
      <c r="X619" s="5">
        <f t="shared" si="115"/>
        <v>0</v>
      </c>
      <c r="Y619" t="s">
        <v>18</v>
      </c>
      <c r="Z619" s="5">
        <f t="shared" si="116"/>
        <v>0</v>
      </c>
      <c r="AA619" t="s">
        <v>35</v>
      </c>
      <c r="AB619" s="5">
        <f t="shared" si="117"/>
        <v>0</v>
      </c>
      <c r="AC619" t="s">
        <v>27</v>
      </c>
      <c r="AD619" s="5">
        <f t="shared" si="118"/>
        <v>5</v>
      </c>
      <c r="AE619" t="s">
        <v>37</v>
      </c>
      <c r="AF619" s="5">
        <f t="shared" si="119"/>
        <v>0</v>
      </c>
      <c r="AG619" s="1">
        <v>6</v>
      </c>
      <c r="AH619" s="6">
        <f>ABS(8-Table1[[#This Row],[Die 1. Frauen des FCSP landet in der Regionalliga Nord (12er Liga) auf Rang...?]])</f>
        <v>2</v>
      </c>
      <c r="AI619" s="6">
        <f>0-Table1[[#This Row],[Spalte16]]</f>
        <v>-2</v>
      </c>
      <c r="AJ619" s="1">
        <v>12</v>
      </c>
      <c r="AK619" s="6">
        <f>ABS(16-Table1[[#This Row],[Die U23 des FCSP landet in der Regionalliga Nord (18er Liga) auf Rang....?]])</f>
        <v>4</v>
      </c>
      <c r="AL619" s="6">
        <f>0-Table1[[#This Row],[Spalte17]]</f>
        <v>-4</v>
      </c>
      <c r="AM61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19"/>
    </row>
    <row r="620" spans="1:42" x14ac:dyDescent="0.25">
      <c r="A620">
        <v>618</v>
      </c>
      <c r="B620" t="s">
        <v>778</v>
      </c>
      <c r="C620" s="1">
        <v>12</v>
      </c>
      <c r="D620" s="6">
        <f>-18+Table1[[#This Row],[Auf welchem Platz landet der FC St. Pauli in der 1. Bundesliga 2025/26?]]</f>
        <v>-6</v>
      </c>
      <c r="E620" t="s">
        <v>14</v>
      </c>
      <c r="F620" s="5">
        <v>5</v>
      </c>
      <c r="G620" t="s">
        <v>14</v>
      </c>
      <c r="H620" t="s">
        <v>54</v>
      </c>
      <c r="I620" t="s">
        <v>56</v>
      </c>
      <c r="J620" t="s">
        <v>25</v>
      </c>
      <c r="K620">
        <f t="shared" si="108"/>
        <v>1</v>
      </c>
      <c r="L620">
        <f t="shared" si="109"/>
        <v>1</v>
      </c>
      <c r="M620">
        <f t="shared" si="110"/>
        <v>0</v>
      </c>
      <c r="N620">
        <f t="shared" si="111"/>
        <v>0</v>
      </c>
      <c r="O620" s="5">
        <f>SUM(Table1[[#This Row],[Spalte5]:[Spalte6]])*5</f>
        <v>10</v>
      </c>
      <c r="P620" t="s">
        <v>34</v>
      </c>
      <c r="Q620" t="s">
        <v>78</v>
      </c>
      <c r="R620" t="s">
        <v>15</v>
      </c>
      <c r="S620">
        <f t="shared" si="112"/>
        <v>0</v>
      </c>
      <c r="T620">
        <f t="shared" si="113"/>
        <v>1</v>
      </c>
      <c r="U620">
        <f t="shared" si="114"/>
        <v>0</v>
      </c>
      <c r="V620" s="5">
        <f>SUM(Table1[[#This Row],[Spalte94]:[Spalte92]])*5</f>
        <v>5</v>
      </c>
      <c r="W620" t="s">
        <v>15</v>
      </c>
      <c r="X620" s="5">
        <f t="shared" si="115"/>
        <v>0</v>
      </c>
      <c r="Y620" t="s">
        <v>44</v>
      </c>
      <c r="Z620" s="5">
        <f t="shared" si="116"/>
        <v>5</v>
      </c>
      <c r="AA620" t="s">
        <v>19</v>
      </c>
      <c r="AB620" s="5">
        <f t="shared" si="117"/>
        <v>0</v>
      </c>
      <c r="AC620" t="s">
        <v>31</v>
      </c>
      <c r="AD620" s="5">
        <f t="shared" si="118"/>
        <v>0</v>
      </c>
      <c r="AE620" t="s">
        <v>28</v>
      </c>
      <c r="AF620" s="5">
        <f t="shared" si="119"/>
        <v>0</v>
      </c>
      <c r="AG620" s="1">
        <v>1</v>
      </c>
      <c r="AH620" s="6">
        <f>ABS(8-Table1[[#This Row],[Die 1. Frauen des FCSP landet in der Regionalliga Nord (12er Liga) auf Rang...?]])</f>
        <v>7</v>
      </c>
      <c r="AI620" s="6">
        <f>0-Table1[[#This Row],[Spalte16]]</f>
        <v>-7</v>
      </c>
      <c r="AJ620" s="1">
        <v>14</v>
      </c>
      <c r="AK620" s="6">
        <f>ABS(16-Table1[[#This Row],[Die U23 des FCSP landet in der Regionalliga Nord (18er Liga) auf Rang....?]])</f>
        <v>2</v>
      </c>
      <c r="AL620" s="6">
        <f>0-Table1[[#This Row],[Spalte17]]</f>
        <v>-2</v>
      </c>
      <c r="AM62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20"/>
    </row>
    <row r="621" spans="1:42" x14ac:dyDescent="0.25">
      <c r="A621">
        <v>619</v>
      </c>
      <c r="B621" t="s">
        <v>537</v>
      </c>
      <c r="C621" s="1">
        <v>13</v>
      </c>
      <c r="D621" s="6">
        <f>-18+Table1[[#This Row],[Auf welchem Platz landet der FC St. Pauli in der 1. Bundesliga 2025/26?]]</f>
        <v>-5</v>
      </c>
      <c r="E621" t="s">
        <v>14</v>
      </c>
      <c r="F621" s="5">
        <v>5</v>
      </c>
      <c r="G621" t="s">
        <v>14</v>
      </c>
      <c r="H621" t="s">
        <v>16</v>
      </c>
      <c r="I621" t="s">
        <v>54</v>
      </c>
      <c r="J621" t="s">
        <v>56</v>
      </c>
      <c r="K621">
        <f t="shared" si="108"/>
        <v>1</v>
      </c>
      <c r="L621">
        <f t="shared" si="109"/>
        <v>0</v>
      </c>
      <c r="M621">
        <f t="shared" si="110"/>
        <v>0</v>
      </c>
      <c r="N621">
        <f t="shared" si="111"/>
        <v>1</v>
      </c>
      <c r="O621" s="5">
        <f>SUM(Table1[[#This Row],[Spalte5]:[Spalte6]])*5</f>
        <v>10</v>
      </c>
      <c r="P621" t="s">
        <v>23</v>
      </c>
      <c r="Q621" t="s">
        <v>34</v>
      </c>
      <c r="R621" t="s">
        <v>15</v>
      </c>
      <c r="S621">
        <f t="shared" si="112"/>
        <v>0</v>
      </c>
      <c r="T621">
        <f t="shared" si="113"/>
        <v>0</v>
      </c>
      <c r="U621">
        <f t="shared" si="114"/>
        <v>0</v>
      </c>
      <c r="V621" s="5">
        <f>SUM(Table1[[#This Row],[Spalte94]:[Spalte92]])*5</f>
        <v>0</v>
      </c>
      <c r="W621" t="s">
        <v>23</v>
      </c>
      <c r="X621" s="5">
        <f t="shared" si="115"/>
        <v>0</v>
      </c>
      <c r="Y621" t="s">
        <v>18</v>
      </c>
      <c r="Z621" s="5">
        <f t="shared" si="116"/>
        <v>0</v>
      </c>
      <c r="AA621" t="s">
        <v>19</v>
      </c>
      <c r="AB621" s="5">
        <f t="shared" si="117"/>
        <v>0</v>
      </c>
      <c r="AC621" t="s">
        <v>27</v>
      </c>
      <c r="AD621" s="5">
        <f t="shared" si="118"/>
        <v>5</v>
      </c>
      <c r="AE621" t="s">
        <v>32</v>
      </c>
      <c r="AF621" s="5">
        <f t="shared" si="119"/>
        <v>0</v>
      </c>
      <c r="AG621" s="1">
        <v>5</v>
      </c>
      <c r="AH621" s="6">
        <f>ABS(8-Table1[[#This Row],[Die 1. Frauen des FCSP landet in der Regionalliga Nord (12er Liga) auf Rang...?]])</f>
        <v>3</v>
      </c>
      <c r="AI621" s="6">
        <f>0-Table1[[#This Row],[Spalte16]]</f>
        <v>-3</v>
      </c>
      <c r="AJ621" s="1">
        <v>14</v>
      </c>
      <c r="AK621" s="6">
        <f>ABS(16-Table1[[#This Row],[Die U23 des FCSP landet in der Regionalliga Nord (18er Liga) auf Rang....?]])</f>
        <v>2</v>
      </c>
      <c r="AL621" s="6">
        <f>0-Table1[[#This Row],[Spalte17]]</f>
        <v>-2</v>
      </c>
      <c r="AM62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21"/>
    </row>
    <row r="622" spans="1:42" x14ac:dyDescent="0.25">
      <c r="A622">
        <v>620</v>
      </c>
      <c r="B622" t="s">
        <v>675</v>
      </c>
      <c r="C622" s="1">
        <v>14</v>
      </c>
      <c r="D622" s="6">
        <f>-18+Table1[[#This Row],[Auf welchem Platz landet der FC St. Pauli in der 1. Bundesliga 2025/26?]]</f>
        <v>-4</v>
      </c>
      <c r="E622" t="s">
        <v>25</v>
      </c>
      <c r="F622" s="5"/>
      <c r="G622" t="s">
        <v>25</v>
      </c>
      <c r="H622" t="s">
        <v>58</v>
      </c>
      <c r="I622" t="s">
        <v>14</v>
      </c>
      <c r="J622" t="s">
        <v>54</v>
      </c>
      <c r="K622">
        <f t="shared" si="108"/>
        <v>1</v>
      </c>
      <c r="L622">
        <f t="shared" si="109"/>
        <v>1</v>
      </c>
      <c r="M622">
        <f t="shared" si="110"/>
        <v>0</v>
      </c>
      <c r="N622">
        <f t="shared" si="111"/>
        <v>0</v>
      </c>
      <c r="O622" s="5">
        <f>SUM(Table1[[#This Row],[Spalte5]:[Spalte6]])*5</f>
        <v>10</v>
      </c>
      <c r="P622" t="s">
        <v>34</v>
      </c>
      <c r="Q622" t="s">
        <v>78</v>
      </c>
      <c r="R622" t="s">
        <v>15</v>
      </c>
      <c r="S622">
        <f t="shared" si="112"/>
        <v>0</v>
      </c>
      <c r="T622">
        <f t="shared" si="113"/>
        <v>1</v>
      </c>
      <c r="U622">
        <f t="shared" si="114"/>
        <v>0</v>
      </c>
      <c r="V622" s="5">
        <f>SUM(Table1[[#This Row],[Spalte94]:[Spalte92]])*5</f>
        <v>5</v>
      </c>
      <c r="W622" t="s">
        <v>41</v>
      </c>
      <c r="X622" s="5">
        <f t="shared" si="115"/>
        <v>0</v>
      </c>
      <c r="Y622" t="s">
        <v>18</v>
      </c>
      <c r="Z622" s="5">
        <f t="shared" si="116"/>
        <v>0</v>
      </c>
      <c r="AA622" t="s">
        <v>19</v>
      </c>
      <c r="AB622" s="5">
        <f t="shared" si="117"/>
        <v>0</v>
      </c>
      <c r="AC622" t="s">
        <v>20</v>
      </c>
      <c r="AD622" s="5">
        <f t="shared" si="118"/>
        <v>0</v>
      </c>
      <c r="AE622" t="s">
        <v>32</v>
      </c>
      <c r="AF622" s="5">
        <f t="shared" si="119"/>
        <v>0</v>
      </c>
      <c r="AG622" s="1">
        <v>8</v>
      </c>
      <c r="AH622" s="6">
        <f>ABS(8-Table1[[#This Row],[Die 1. Frauen des FCSP landet in der Regionalliga Nord (12er Liga) auf Rang...?]])</f>
        <v>0</v>
      </c>
      <c r="AI622" s="6">
        <v>5</v>
      </c>
      <c r="AJ622" s="1">
        <v>10</v>
      </c>
      <c r="AK622" s="6">
        <f>ABS(16-Table1[[#This Row],[Die U23 des FCSP landet in der Regionalliga Nord (18er Liga) auf Rang....?]])</f>
        <v>6</v>
      </c>
      <c r="AL622" s="6">
        <f>0-Table1[[#This Row],[Spalte17]]</f>
        <v>-6</v>
      </c>
      <c r="AM62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22"/>
    </row>
    <row r="623" spans="1:42" x14ac:dyDescent="0.25">
      <c r="A623">
        <v>621</v>
      </c>
      <c r="B623" t="s">
        <v>663</v>
      </c>
      <c r="C623" s="1">
        <v>13</v>
      </c>
      <c r="D623" s="6">
        <f>-18+Table1[[#This Row],[Auf welchem Platz landet der FC St. Pauli in der 1. Bundesliga 2025/26?]]</f>
        <v>-5</v>
      </c>
      <c r="E623" t="s">
        <v>14</v>
      </c>
      <c r="F623" s="5">
        <v>5</v>
      </c>
      <c r="G623" t="s">
        <v>14</v>
      </c>
      <c r="H623" t="s">
        <v>56</v>
      </c>
      <c r="I623" t="s">
        <v>25</v>
      </c>
      <c r="J623" t="s">
        <v>43</v>
      </c>
      <c r="K623">
        <f t="shared" si="108"/>
        <v>1</v>
      </c>
      <c r="L623">
        <f t="shared" si="109"/>
        <v>1</v>
      </c>
      <c r="M623">
        <f t="shared" si="110"/>
        <v>0</v>
      </c>
      <c r="N623">
        <f t="shared" si="111"/>
        <v>0</v>
      </c>
      <c r="O623" s="5">
        <f>SUM(Table1[[#This Row],[Spalte5]:[Spalte6]])*5</f>
        <v>10</v>
      </c>
      <c r="P623" t="s">
        <v>15</v>
      </c>
      <c r="Q623" t="s">
        <v>78</v>
      </c>
      <c r="R623" t="s">
        <v>34</v>
      </c>
      <c r="S623">
        <f t="shared" si="112"/>
        <v>0</v>
      </c>
      <c r="T623">
        <f t="shared" si="113"/>
        <v>1</v>
      </c>
      <c r="U623">
        <f t="shared" si="114"/>
        <v>0</v>
      </c>
      <c r="V623" s="5">
        <f>SUM(Table1[[#This Row],[Spalte94]:[Spalte92]])*5</f>
        <v>5</v>
      </c>
      <c r="W623" t="s">
        <v>23</v>
      </c>
      <c r="X623" s="5">
        <f t="shared" si="115"/>
        <v>0</v>
      </c>
      <c r="Y623" t="s">
        <v>30</v>
      </c>
      <c r="Z623" s="5">
        <f t="shared" si="116"/>
        <v>0</v>
      </c>
      <c r="AA623" t="s">
        <v>19</v>
      </c>
      <c r="AB623" s="5">
        <f t="shared" si="117"/>
        <v>0</v>
      </c>
      <c r="AC623" t="s">
        <v>20</v>
      </c>
      <c r="AD623" s="5">
        <f t="shared" si="118"/>
        <v>0</v>
      </c>
      <c r="AE623" t="s">
        <v>28</v>
      </c>
      <c r="AF623" s="5">
        <f t="shared" si="119"/>
        <v>0</v>
      </c>
      <c r="AG623" s="1">
        <v>4</v>
      </c>
      <c r="AH623" s="6">
        <f>ABS(8-Table1[[#This Row],[Die 1. Frauen des FCSP landet in der Regionalliga Nord (12er Liga) auf Rang...?]])</f>
        <v>4</v>
      </c>
      <c r="AI623" s="6">
        <f>0-Table1[[#This Row],[Spalte16]]</f>
        <v>-4</v>
      </c>
      <c r="AJ623" s="1">
        <v>15</v>
      </c>
      <c r="AK623" s="6">
        <f>ABS(16-Table1[[#This Row],[Die U23 des FCSP landet in der Regionalliga Nord (18er Liga) auf Rang....?]])</f>
        <v>1</v>
      </c>
      <c r="AL623" s="6">
        <f>0-Table1[[#This Row],[Spalte17]]</f>
        <v>-1</v>
      </c>
      <c r="AM62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23"/>
    </row>
    <row r="624" spans="1:42" x14ac:dyDescent="0.25">
      <c r="A624">
        <v>622</v>
      </c>
      <c r="B624" t="s">
        <v>779</v>
      </c>
      <c r="C624" s="1">
        <v>7</v>
      </c>
      <c r="D624" s="6">
        <f>-18+Table1[[#This Row],[Auf welchem Platz landet der FC St. Pauli in der 1. Bundesliga 2025/26?]]</f>
        <v>-11</v>
      </c>
      <c r="E624" t="s">
        <v>14</v>
      </c>
      <c r="F624" s="5">
        <v>5</v>
      </c>
      <c r="G624" t="s">
        <v>14</v>
      </c>
      <c r="H624" t="s">
        <v>54</v>
      </c>
      <c r="I624" t="s">
        <v>56</v>
      </c>
      <c r="J624" t="s">
        <v>17</v>
      </c>
      <c r="K624">
        <f t="shared" si="108"/>
        <v>1</v>
      </c>
      <c r="L624">
        <f t="shared" si="109"/>
        <v>0</v>
      </c>
      <c r="M624">
        <f t="shared" si="110"/>
        <v>1</v>
      </c>
      <c r="N624">
        <f t="shared" si="111"/>
        <v>0</v>
      </c>
      <c r="O624" s="5">
        <f>SUM(Table1[[#This Row],[Spalte5]:[Spalte6]])*5</f>
        <v>10</v>
      </c>
      <c r="P624" t="s">
        <v>34</v>
      </c>
      <c r="Q624" t="s">
        <v>15</v>
      </c>
      <c r="R624" t="s">
        <v>23</v>
      </c>
      <c r="S624">
        <f t="shared" si="112"/>
        <v>0</v>
      </c>
      <c r="T624">
        <f t="shared" si="113"/>
        <v>0</v>
      </c>
      <c r="U624">
        <f t="shared" si="114"/>
        <v>0</v>
      </c>
      <c r="V624" s="5">
        <f>SUM(Table1[[#This Row],[Spalte94]:[Spalte92]])*5</f>
        <v>0</v>
      </c>
      <c r="W624" t="s">
        <v>15</v>
      </c>
      <c r="X624" s="5">
        <f t="shared" si="115"/>
        <v>0</v>
      </c>
      <c r="Y624" t="s">
        <v>44</v>
      </c>
      <c r="Z624" s="5">
        <f t="shared" si="116"/>
        <v>5</v>
      </c>
      <c r="AA624" t="s">
        <v>35</v>
      </c>
      <c r="AB624" s="5">
        <f t="shared" si="117"/>
        <v>0</v>
      </c>
      <c r="AC624" t="s">
        <v>27</v>
      </c>
      <c r="AD624" s="5">
        <f t="shared" si="118"/>
        <v>5</v>
      </c>
      <c r="AE624" t="s">
        <v>28</v>
      </c>
      <c r="AF624" s="5">
        <f t="shared" si="119"/>
        <v>0</v>
      </c>
      <c r="AG624" s="1">
        <v>7</v>
      </c>
      <c r="AH624" s="6">
        <f>ABS(8-Table1[[#This Row],[Die 1. Frauen des FCSP landet in der Regionalliga Nord (12er Liga) auf Rang...?]])</f>
        <v>1</v>
      </c>
      <c r="AI624" s="6">
        <f>0-Table1[[#This Row],[Spalte16]]</f>
        <v>-1</v>
      </c>
      <c r="AJ624" s="1">
        <v>13</v>
      </c>
      <c r="AK624" s="6">
        <f>ABS(16-Table1[[#This Row],[Die U23 des FCSP landet in der Regionalliga Nord (18er Liga) auf Rang....?]])</f>
        <v>3</v>
      </c>
      <c r="AL624" s="6">
        <f>0-Table1[[#This Row],[Spalte17]]</f>
        <v>-3</v>
      </c>
      <c r="AM62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24"/>
    </row>
    <row r="625" spans="1:42" x14ac:dyDescent="0.25">
      <c r="A625">
        <v>623</v>
      </c>
      <c r="B625" t="s">
        <v>963</v>
      </c>
      <c r="C625" s="1">
        <v>12</v>
      </c>
      <c r="D625" s="6">
        <f>-18+Table1[[#This Row],[Auf welchem Platz landet der FC St. Pauli in der 1. Bundesliga 2025/26?]]</f>
        <v>-6</v>
      </c>
      <c r="E625" t="s">
        <v>14</v>
      </c>
      <c r="F625" s="5">
        <v>5</v>
      </c>
      <c r="G625" t="s">
        <v>14</v>
      </c>
      <c r="H625" t="s">
        <v>56</v>
      </c>
      <c r="I625" t="s">
        <v>25</v>
      </c>
      <c r="J625" t="s">
        <v>16</v>
      </c>
      <c r="K625">
        <f t="shared" si="108"/>
        <v>1</v>
      </c>
      <c r="L625">
        <f t="shared" si="109"/>
        <v>1</v>
      </c>
      <c r="M625">
        <f t="shared" si="110"/>
        <v>0</v>
      </c>
      <c r="N625">
        <f t="shared" si="111"/>
        <v>1</v>
      </c>
      <c r="O625" s="5">
        <f>SUM(Table1[[#This Row],[Spalte5]:[Spalte6]])*5</f>
        <v>15</v>
      </c>
      <c r="P625" t="s">
        <v>34</v>
      </c>
      <c r="Q625" t="s">
        <v>41</v>
      </c>
      <c r="R625" t="s">
        <v>78</v>
      </c>
      <c r="S625">
        <f t="shared" si="112"/>
        <v>0</v>
      </c>
      <c r="T625">
        <f t="shared" si="113"/>
        <v>1</v>
      </c>
      <c r="U625">
        <f t="shared" si="114"/>
        <v>0</v>
      </c>
      <c r="V625" s="5">
        <f>SUM(Table1[[#This Row],[Spalte94]:[Spalte92]])*5</f>
        <v>5</v>
      </c>
      <c r="W625" t="s">
        <v>15</v>
      </c>
      <c r="X625" s="5">
        <f t="shared" si="115"/>
        <v>0</v>
      </c>
      <c r="Y625" t="s">
        <v>48</v>
      </c>
      <c r="Z625" s="5">
        <f t="shared" si="116"/>
        <v>0</v>
      </c>
      <c r="AA625" t="s">
        <v>19</v>
      </c>
      <c r="AB625" s="5">
        <f t="shared" si="117"/>
        <v>0</v>
      </c>
      <c r="AC625" t="s">
        <v>20</v>
      </c>
      <c r="AD625" s="5">
        <f t="shared" si="118"/>
        <v>0</v>
      </c>
      <c r="AE625" t="s">
        <v>21</v>
      </c>
      <c r="AF625" s="5">
        <f t="shared" si="119"/>
        <v>0</v>
      </c>
      <c r="AG625" s="1">
        <v>11</v>
      </c>
      <c r="AH625" s="6">
        <f>ABS(8-Table1[[#This Row],[Die 1. Frauen des FCSP landet in der Regionalliga Nord (12er Liga) auf Rang...?]])</f>
        <v>3</v>
      </c>
      <c r="AI625" s="6">
        <f>0-Table1[[#This Row],[Spalte16]]</f>
        <v>-3</v>
      </c>
      <c r="AJ625" s="1">
        <v>10</v>
      </c>
      <c r="AK625" s="6">
        <f>ABS(16-Table1[[#This Row],[Die U23 des FCSP landet in der Regionalliga Nord (18er Liga) auf Rang....?]])</f>
        <v>6</v>
      </c>
      <c r="AL625" s="6">
        <f>0-Table1[[#This Row],[Spalte17]]</f>
        <v>-6</v>
      </c>
      <c r="AM62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25"/>
    </row>
    <row r="626" spans="1:42" x14ac:dyDescent="0.25">
      <c r="A626">
        <v>624</v>
      </c>
      <c r="B626" t="s">
        <v>418</v>
      </c>
      <c r="C626" s="1">
        <v>14</v>
      </c>
      <c r="D626" s="6">
        <f>-18+Table1[[#This Row],[Auf welchem Platz landet der FC St. Pauli in der 1. Bundesliga 2025/26?]]</f>
        <v>-4</v>
      </c>
      <c r="E626" t="s">
        <v>14</v>
      </c>
      <c r="F626" s="5">
        <v>5</v>
      </c>
      <c r="G626" t="s">
        <v>14</v>
      </c>
      <c r="H626" t="s">
        <v>54</v>
      </c>
      <c r="I626" t="s">
        <v>56</v>
      </c>
      <c r="J626" t="s">
        <v>25</v>
      </c>
      <c r="K626">
        <f t="shared" si="108"/>
        <v>1</v>
      </c>
      <c r="L626">
        <f t="shared" si="109"/>
        <v>1</v>
      </c>
      <c r="M626">
        <f t="shared" si="110"/>
        <v>0</v>
      </c>
      <c r="N626">
        <f t="shared" si="111"/>
        <v>0</v>
      </c>
      <c r="O626" s="5">
        <f>SUM(Table1[[#This Row],[Spalte5]:[Spalte6]])*5</f>
        <v>10</v>
      </c>
      <c r="P626" t="s">
        <v>78</v>
      </c>
      <c r="Q626" t="s">
        <v>34</v>
      </c>
      <c r="R626" t="s">
        <v>23</v>
      </c>
      <c r="S626">
        <f t="shared" si="112"/>
        <v>0</v>
      </c>
      <c r="T626">
        <f t="shared" si="113"/>
        <v>1</v>
      </c>
      <c r="U626">
        <f t="shared" si="114"/>
        <v>0</v>
      </c>
      <c r="V626" s="5">
        <f>SUM(Table1[[#This Row],[Spalte94]:[Spalte92]])*5</f>
        <v>5</v>
      </c>
      <c r="W626" t="s">
        <v>15</v>
      </c>
      <c r="X626" s="5">
        <f t="shared" si="115"/>
        <v>0</v>
      </c>
      <c r="Y626" t="s">
        <v>46</v>
      </c>
      <c r="Z626" s="5">
        <f t="shared" si="116"/>
        <v>0</v>
      </c>
      <c r="AA626" t="s">
        <v>35</v>
      </c>
      <c r="AB626" s="5">
        <f t="shared" si="117"/>
        <v>0</v>
      </c>
      <c r="AC626" t="s">
        <v>20</v>
      </c>
      <c r="AD626" s="5">
        <f t="shared" si="118"/>
        <v>0</v>
      </c>
      <c r="AE626" t="s">
        <v>28</v>
      </c>
      <c r="AF626" s="5">
        <f t="shared" si="119"/>
        <v>0</v>
      </c>
      <c r="AG626" s="1">
        <v>6</v>
      </c>
      <c r="AH626" s="6">
        <f>ABS(8-Table1[[#This Row],[Die 1. Frauen des FCSP landet in der Regionalliga Nord (12er Liga) auf Rang...?]])</f>
        <v>2</v>
      </c>
      <c r="AI626" s="6">
        <f>0-Table1[[#This Row],[Spalte16]]</f>
        <v>-2</v>
      </c>
      <c r="AJ626" s="1">
        <v>12</v>
      </c>
      <c r="AK626" s="6">
        <f>ABS(16-Table1[[#This Row],[Die U23 des FCSP landet in der Regionalliga Nord (18er Liga) auf Rang....?]])</f>
        <v>4</v>
      </c>
      <c r="AL626" s="6">
        <f>0-Table1[[#This Row],[Spalte17]]</f>
        <v>-4</v>
      </c>
      <c r="AM62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26"/>
    </row>
    <row r="627" spans="1:42" x14ac:dyDescent="0.25">
      <c r="A627">
        <v>625</v>
      </c>
      <c r="B627" t="s">
        <v>442</v>
      </c>
      <c r="C627" s="1">
        <v>13</v>
      </c>
      <c r="D627" s="6">
        <f>-18+Table1[[#This Row],[Auf welchem Platz landet der FC St. Pauli in der 1. Bundesliga 2025/26?]]</f>
        <v>-5</v>
      </c>
      <c r="E627" t="s">
        <v>14</v>
      </c>
      <c r="F627" s="5">
        <v>5</v>
      </c>
      <c r="G627" t="s">
        <v>14</v>
      </c>
      <c r="H627" t="s">
        <v>54</v>
      </c>
      <c r="I627" t="s">
        <v>56</v>
      </c>
      <c r="J627" t="s">
        <v>25</v>
      </c>
      <c r="K627">
        <f t="shared" si="108"/>
        <v>1</v>
      </c>
      <c r="L627">
        <f t="shared" si="109"/>
        <v>1</v>
      </c>
      <c r="M627">
        <f t="shared" si="110"/>
        <v>0</v>
      </c>
      <c r="N627">
        <f t="shared" si="111"/>
        <v>0</v>
      </c>
      <c r="O627" s="5">
        <f>SUM(Table1[[#This Row],[Spalte5]:[Spalte6]])*5</f>
        <v>10</v>
      </c>
      <c r="P627" t="s">
        <v>34</v>
      </c>
      <c r="Q627" t="s">
        <v>15</v>
      </c>
      <c r="R627" t="s">
        <v>23</v>
      </c>
      <c r="S627">
        <f t="shared" si="112"/>
        <v>0</v>
      </c>
      <c r="T627">
        <f t="shared" si="113"/>
        <v>0</v>
      </c>
      <c r="U627">
        <f t="shared" si="114"/>
        <v>0</v>
      </c>
      <c r="V627" s="5">
        <f>SUM(Table1[[#This Row],[Spalte94]:[Spalte92]])*5</f>
        <v>0</v>
      </c>
      <c r="W627" t="s">
        <v>23</v>
      </c>
      <c r="X627" s="5">
        <f t="shared" si="115"/>
        <v>0</v>
      </c>
      <c r="Y627" t="s">
        <v>18</v>
      </c>
      <c r="Z627" s="5">
        <f t="shared" si="116"/>
        <v>0</v>
      </c>
      <c r="AA627" t="s">
        <v>35</v>
      </c>
      <c r="AB627" s="5">
        <f t="shared" si="117"/>
        <v>0</v>
      </c>
      <c r="AC627" t="s">
        <v>27</v>
      </c>
      <c r="AD627" s="5">
        <f t="shared" si="118"/>
        <v>5</v>
      </c>
      <c r="AE627" t="s">
        <v>37</v>
      </c>
      <c r="AF627" s="5">
        <f t="shared" si="119"/>
        <v>0</v>
      </c>
      <c r="AG627" s="1">
        <v>4</v>
      </c>
      <c r="AH627" s="6">
        <f>ABS(8-Table1[[#This Row],[Die 1. Frauen des FCSP landet in der Regionalliga Nord (12er Liga) auf Rang...?]])</f>
        <v>4</v>
      </c>
      <c r="AI627" s="6">
        <f>0-Table1[[#This Row],[Spalte16]]</f>
        <v>-4</v>
      </c>
      <c r="AJ627" s="1">
        <v>15</v>
      </c>
      <c r="AK627" s="6">
        <f>ABS(16-Table1[[#This Row],[Die U23 des FCSP landet in der Regionalliga Nord (18er Liga) auf Rang....?]])</f>
        <v>1</v>
      </c>
      <c r="AL627" s="6">
        <f>0-Table1[[#This Row],[Spalte17]]</f>
        <v>-1</v>
      </c>
      <c r="AM62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27"/>
    </row>
    <row r="628" spans="1:42" x14ac:dyDescent="0.25">
      <c r="A628">
        <v>626</v>
      </c>
      <c r="B628" t="s">
        <v>234</v>
      </c>
      <c r="C628" s="1">
        <v>11</v>
      </c>
      <c r="D628" s="6">
        <f>-18+Table1[[#This Row],[Auf welchem Platz landet der FC St. Pauli in der 1. Bundesliga 2025/26?]]</f>
        <v>-7</v>
      </c>
      <c r="E628" t="s">
        <v>14</v>
      </c>
      <c r="F628" s="5">
        <v>5</v>
      </c>
      <c r="G628" t="s">
        <v>14</v>
      </c>
      <c r="H628" t="s">
        <v>56</v>
      </c>
      <c r="I628" t="s">
        <v>25</v>
      </c>
      <c r="J628" t="s">
        <v>43</v>
      </c>
      <c r="K628">
        <f t="shared" si="108"/>
        <v>1</v>
      </c>
      <c r="L628">
        <f t="shared" si="109"/>
        <v>1</v>
      </c>
      <c r="M628">
        <f t="shared" si="110"/>
        <v>0</v>
      </c>
      <c r="N628">
        <f t="shared" si="111"/>
        <v>0</v>
      </c>
      <c r="O628" s="5">
        <f>SUM(Table1[[#This Row],[Spalte5]:[Spalte6]])*5</f>
        <v>10</v>
      </c>
      <c r="P628" t="s">
        <v>78</v>
      </c>
      <c r="Q628" t="s">
        <v>34</v>
      </c>
      <c r="R628" t="s">
        <v>23</v>
      </c>
      <c r="S628">
        <f t="shared" si="112"/>
        <v>0</v>
      </c>
      <c r="T628">
        <f t="shared" si="113"/>
        <v>1</v>
      </c>
      <c r="U628">
        <f t="shared" si="114"/>
        <v>0</v>
      </c>
      <c r="V628" s="5">
        <f>SUM(Table1[[#This Row],[Spalte94]:[Spalte92]])*5</f>
        <v>5</v>
      </c>
      <c r="W628" t="s">
        <v>23</v>
      </c>
      <c r="X628" s="5">
        <f t="shared" si="115"/>
        <v>0</v>
      </c>
      <c r="Y628" t="s">
        <v>46</v>
      </c>
      <c r="Z628" s="5">
        <f t="shared" si="116"/>
        <v>0</v>
      </c>
      <c r="AA628" t="s">
        <v>19</v>
      </c>
      <c r="AB628" s="5">
        <f t="shared" si="117"/>
        <v>0</v>
      </c>
      <c r="AC628" t="s">
        <v>31</v>
      </c>
      <c r="AD628" s="5">
        <f t="shared" si="118"/>
        <v>0</v>
      </c>
      <c r="AE628" t="s">
        <v>28</v>
      </c>
      <c r="AF628" s="5">
        <f t="shared" si="119"/>
        <v>0</v>
      </c>
      <c r="AG628" s="1">
        <v>6</v>
      </c>
      <c r="AH628" s="6">
        <f>ABS(8-Table1[[#This Row],[Die 1. Frauen des FCSP landet in der Regionalliga Nord (12er Liga) auf Rang...?]])</f>
        <v>2</v>
      </c>
      <c r="AI628" s="6">
        <f>0-Table1[[#This Row],[Spalte16]]</f>
        <v>-2</v>
      </c>
      <c r="AJ628" s="1">
        <v>15</v>
      </c>
      <c r="AK628" s="6">
        <f>ABS(16-Table1[[#This Row],[Die U23 des FCSP landet in der Regionalliga Nord (18er Liga) auf Rang....?]])</f>
        <v>1</v>
      </c>
      <c r="AL628" s="6">
        <f>0-Table1[[#This Row],[Spalte17]]</f>
        <v>-1</v>
      </c>
      <c r="AM62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28"/>
    </row>
    <row r="629" spans="1:42" x14ac:dyDescent="0.25">
      <c r="A629">
        <v>627</v>
      </c>
      <c r="B629" t="s">
        <v>805</v>
      </c>
      <c r="C629" s="1">
        <v>15</v>
      </c>
      <c r="D629" s="6">
        <f>-18+Table1[[#This Row],[Auf welchem Platz landet der FC St. Pauli in der 1. Bundesliga 2025/26?]]</f>
        <v>-3</v>
      </c>
      <c r="E629" t="s">
        <v>14</v>
      </c>
      <c r="F629" s="5">
        <v>5</v>
      </c>
      <c r="G629" t="s">
        <v>14</v>
      </c>
      <c r="H629" t="s">
        <v>16</v>
      </c>
      <c r="I629" t="s">
        <v>56</v>
      </c>
      <c r="J629" t="s">
        <v>25</v>
      </c>
      <c r="K629">
        <f t="shared" si="108"/>
        <v>1</v>
      </c>
      <c r="L629">
        <f t="shared" si="109"/>
        <v>1</v>
      </c>
      <c r="M629">
        <f t="shared" si="110"/>
        <v>0</v>
      </c>
      <c r="N629">
        <f t="shared" si="111"/>
        <v>1</v>
      </c>
      <c r="O629" s="5">
        <f>SUM(Table1[[#This Row],[Spalte5]:[Spalte6]])*5</f>
        <v>15</v>
      </c>
      <c r="P629" t="s">
        <v>15</v>
      </c>
      <c r="Q629" t="s">
        <v>78</v>
      </c>
      <c r="R629" t="s">
        <v>34</v>
      </c>
      <c r="S629">
        <f t="shared" si="112"/>
        <v>0</v>
      </c>
      <c r="T629">
        <f t="shared" si="113"/>
        <v>1</v>
      </c>
      <c r="U629">
        <f t="shared" si="114"/>
        <v>0</v>
      </c>
      <c r="V629" s="5">
        <f>SUM(Table1[[#This Row],[Spalte94]:[Spalte92]])*5</f>
        <v>5</v>
      </c>
      <c r="W629" t="s">
        <v>50</v>
      </c>
      <c r="X629" s="5">
        <f t="shared" si="115"/>
        <v>0</v>
      </c>
      <c r="Y629" t="s">
        <v>18</v>
      </c>
      <c r="Z629" s="5">
        <f t="shared" si="116"/>
        <v>0</v>
      </c>
      <c r="AA629" t="s">
        <v>19</v>
      </c>
      <c r="AB629" s="5">
        <f t="shared" si="117"/>
        <v>0</v>
      </c>
      <c r="AC629" t="s">
        <v>20</v>
      </c>
      <c r="AD629" s="5">
        <f t="shared" si="118"/>
        <v>0</v>
      </c>
      <c r="AE629" t="s">
        <v>32</v>
      </c>
      <c r="AF629" s="5">
        <f t="shared" si="119"/>
        <v>0</v>
      </c>
      <c r="AG629" s="1">
        <v>4</v>
      </c>
      <c r="AH629" s="6">
        <f>ABS(8-Table1[[#This Row],[Die 1. Frauen des FCSP landet in der Regionalliga Nord (12er Liga) auf Rang...?]])</f>
        <v>4</v>
      </c>
      <c r="AI629" s="6">
        <f>0-Table1[[#This Row],[Spalte16]]</f>
        <v>-4</v>
      </c>
      <c r="AJ629" s="1">
        <v>8</v>
      </c>
      <c r="AK629" s="6">
        <f>ABS(16-Table1[[#This Row],[Die U23 des FCSP landet in der Regionalliga Nord (18er Liga) auf Rang....?]])</f>
        <v>8</v>
      </c>
      <c r="AL629" s="6">
        <f>0-Table1[[#This Row],[Spalte17]]</f>
        <v>-8</v>
      </c>
      <c r="AM62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29"/>
    </row>
    <row r="630" spans="1:42" x14ac:dyDescent="0.25">
      <c r="A630">
        <v>628</v>
      </c>
      <c r="B630" t="s">
        <v>419</v>
      </c>
      <c r="C630" s="1">
        <v>14</v>
      </c>
      <c r="D630" s="6">
        <f>-18+Table1[[#This Row],[Auf welchem Platz landet der FC St. Pauli in der 1. Bundesliga 2025/26?]]</f>
        <v>-4</v>
      </c>
      <c r="E630" t="s">
        <v>98</v>
      </c>
      <c r="F630" s="5"/>
      <c r="G630" t="s">
        <v>14</v>
      </c>
      <c r="H630" t="s">
        <v>25</v>
      </c>
      <c r="I630" t="s">
        <v>54</v>
      </c>
      <c r="J630" t="s">
        <v>17</v>
      </c>
      <c r="K630">
        <f t="shared" si="108"/>
        <v>1</v>
      </c>
      <c r="L630">
        <f t="shared" si="109"/>
        <v>1</v>
      </c>
      <c r="M630">
        <f t="shared" si="110"/>
        <v>1</v>
      </c>
      <c r="N630">
        <f t="shared" si="111"/>
        <v>0</v>
      </c>
      <c r="O630" s="5">
        <f>SUM(Table1[[#This Row],[Spalte5]:[Spalte6]])*5</f>
        <v>15</v>
      </c>
      <c r="P630" t="s">
        <v>34</v>
      </c>
      <c r="Q630" t="s">
        <v>15</v>
      </c>
      <c r="R630" t="s">
        <v>23</v>
      </c>
      <c r="S630">
        <f t="shared" si="112"/>
        <v>0</v>
      </c>
      <c r="T630">
        <f t="shared" si="113"/>
        <v>0</v>
      </c>
      <c r="U630">
        <f t="shared" si="114"/>
        <v>0</v>
      </c>
      <c r="V630" s="5">
        <f>SUM(Table1[[#This Row],[Spalte94]:[Spalte92]])*5</f>
        <v>0</v>
      </c>
      <c r="W630" t="s">
        <v>23</v>
      </c>
      <c r="X630" s="5">
        <f t="shared" si="115"/>
        <v>0</v>
      </c>
      <c r="Y630" t="s">
        <v>18</v>
      </c>
      <c r="Z630" s="5">
        <f t="shared" si="116"/>
        <v>0</v>
      </c>
      <c r="AA630" t="s">
        <v>19</v>
      </c>
      <c r="AB630" s="5">
        <f t="shared" si="117"/>
        <v>0</v>
      </c>
      <c r="AC630" t="s">
        <v>27</v>
      </c>
      <c r="AD630" s="5">
        <f t="shared" si="118"/>
        <v>5</v>
      </c>
      <c r="AE630" t="s">
        <v>32</v>
      </c>
      <c r="AF630" s="5">
        <f t="shared" si="119"/>
        <v>0</v>
      </c>
      <c r="AG630" s="1">
        <v>3</v>
      </c>
      <c r="AH630" s="6">
        <f>ABS(8-Table1[[#This Row],[Die 1. Frauen des FCSP landet in der Regionalliga Nord (12er Liga) auf Rang...?]])</f>
        <v>5</v>
      </c>
      <c r="AI630" s="6">
        <f>0-Table1[[#This Row],[Spalte16]]</f>
        <v>-5</v>
      </c>
      <c r="AJ630" s="1">
        <v>15</v>
      </c>
      <c r="AK630" s="6">
        <f>ABS(16-Table1[[#This Row],[Die U23 des FCSP landet in der Regionalliga Nord (18er Liga) auf Rang....?]])</f>
        <v>1</v>
      </c>
      <c r="AL630" s="6">
        <f>0-Table1[[#This Row],[Spalte17]]</f>
        <v>-1</v>
      </c>
      <c r="AM63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30"/>
    </row>
    <row r="631" spans="1:42" x14ac:dyDescent="0.25">
      <c r="A631">
        <v>629</v>
      </c>
      <c r="B631" t="s">
        <v>383</v>
      </c>
      <c r="C631" s="1">
        <v>11</v>
      </c>
      <c r="D631" s="6">
        <f>-18+Table1[[#This Row],[Auf welchem Platz landet der FC St. Pauli in der 1. Bundesliga 2025/26?]]</f>
        <v>-7</v>
      </c>
      <c r="E631" t="s">
        <v>14</v>
      </c>
      <c r="F631" s="5">
        <v>5</v>
      </c>
      <c r="G631" t="s">
        <v>14</v>
      </c>
      <c r="H631" t="s">
        <v>54</v>
      </c>
      <c r="I631" t="s">
        <v>25</v>
      </c>
      <c r="J631" t="s">
        <v>17</v>
      </c>
      <c r="K631">
        <f t="shared" si="108"/>
        <v>1</v>
      </c>
      <c r="L631">
        <f t="shared" si="109"/>
        <v>1</v>
      </c>
      <c r="M631">
        <f t="shared" si="110"/>
        <v>1</v>
      </c>
      <c r="N631">
        <f t="shared" si="111"/>
        <v>0</v>
      </c>
      <c r="O631" s="5">
        <f>SUM(Table1[[#This Row],[Spalte5]:[Spalte6]])*5</f>
        <v>15</v>
      </c>
      <c r="P631" t="s">
        <v>24</v>
      </c>
      <c r="Q631" t="s">
        <v>78</v>
      </c>
      <c r="R631" t="s">
        <v>41</v>
      </c>
      <c r="S631">
        <f t="shared" si="112"/>
        <v>0</v>
      </c>
      <c r="T631">
        <f t="shared" si="113"/>
        <v>1</v>
      </c>
      <c r="U631">
        <f t="shared" si="114"/>
        <v>0</v>
      </c>
      <c r="V631" s="5">
        <f>SUM(Table1[[#This Row],[Spalte94]:[Spalte92]])*5</f>
        <v>5</v>
      </c>
      <c r="W631" t="s">
        <v>58</v>
      </c>
      <c r="X631" s="5">
        <f t="shared" si="115"/>
        <v>0</v>
      </c>
      <c r="Y631" t="s">
        <v>48</v>
      </c>
      <c r="Z631" s="5">
        <f t="shared" si="116"/>
        <v>0</v>
      </c>
      <c r="AA631" t="s">
        <v>19</v>
      </c>
      <c r="AB631" s="5">
        <f t="shared" si="117"/>
        <v>0</v>
      </c>
      <c r="AC631" t="s">
        <v>20</v>
      </c>
      <c r="AD631" s="5">
        <f t="shared" si="118"/>
        <v>0</v>
      </c>
      <c r="AE631" t="s">
        <v>32</v>
      </c>
      <c r="AF631" s="5">
        <f t="shared" si="119"/>
        <v>0</v>
      </c>
      <c r="AG631" s="1">
        <v>5</v>
      </c>
      <c r="AH631" s="6">
        <f>ABS(8-Table1[[#This Row],[Die 1. Frauen des FCSP landet in der Regionalliga Nord (12er Liga) auf Rang...?]])</f>
        <v>3</v>
      </c>
      <c r="AI631" s="6">
        <f>0-Table1[[#This Row],[Spalte16]]</f>
        <v>-3</v>
      </c>
      <c r="AJ631" s="1">
        <v>11</v>
      </c>
      <c r="AK631" s="6">
        <f>ABS(16-Table1[[#This Row],[Die U23 des FCSP landet in der Regionalliga Nord (18er Liga) auf Rang....?]])</f>
        <v>5</v>
      </c>
      <c r="AL631" s="6">
        <f>0-Table1[[#This Row],[Spalte17]]</f>
        <v>-5</v>
      </c>
      <c r="AM63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10</v>
      </c>
      <c r="AP631"/>
    </row>
    <row r="632" spans="1:42" x14ac:dyDescent="0.25">
      <c r="A632">
        <v>630</v>
      </c>
      <c r="B632" t="s">
        <v>903</v>
      </c>
      <c r="C632" s="1">
        <v>13</v>
      </c>
      <c r="D632" s="6">
        <f>-18+Table1[[#This Row],[Auf welchem Platz landet der FC St. Pauli in der 1. Bundesliga 2025/26?]]</f>
        <v>-5</v>
      </c>
      <c r="E632" t="s">
        <v>14</v>
      </c>
      <c r="F632" s="5">
        <v>5</v>
      </c>
      <c r="G632" t="s">
        <v>25</v>
      </c>
      <c r="H632" t="s">
        <v>14</v>
      </c>
      <c r="I632" t="s">
        <v>54</v>
      </c>
      <c r="J632" t="s">
        <v>56</v>
      </c>
      <c r="K632">
        <f t="shared" si="108"/>
        <v>1</v>
      </c>
      <c r="L632">
        <f t="shared" si="109"/>
        <v>1</v>
      </c>
      <c r="M632">
        <f t="shared" si="110"/>
        <v>0</v>
      </c>
      <c r="N632">
        <f t="shared" si="111"/>
        <v>0</v>
      </c>
      <c r="O632" s="5">
        <f>SUM(Table1[[#This Row],[Spalte5]:[Spalte6]])*5</f>
        <v>10</v>
      </c>
      <c r="P632" t="s">
        <v>34</v>
      </c>
      <c r="Q632" t="s">
        <v>78</v>
      </c>
      <c r="R632" t="s">
        <v>23</v>
      </c>
      <c r="S632">
        <f t="shared" si="112"/>
        <v>0</v>
      </c>
      <c r="T632">
        <f t="shared" si="113"/>
        <v>1</v>
      </c>
      <c r="U632">
        <f t="shared" si="114"/>
        <v>0</v>
      </c>
      <c r="V632" s="5">
        <f>SUM(Table1[[#This Row],[Spalte94]:[Spalte92]])*5</f>
        <v>5</v>
      </c>
      <c r="W632" t="s">
        <v>34</v>
      </c>
      <c r="X632" s="5">
        <f t="shared" si="115"/>
        <v>0</v>
      </c>
      <c r="Y632" t="s">
        <v>48</v>
      </c>
      <c r="Z632" s="5">
        <f t="shared" si="116"/>
        <v>0</v>
      </c>
      <c r="AA632" t="s">
        <v>19</v>
      </c>
      <c r="AB632" s="5">
        <f t="shared" si="117"/>
        <v>0</v>
      </c>
      <c r="AC632" t="s">
        <v>31</v>
      </c>
      <c r="AD632" s="5">
        <f t="shared" si="118"/>
        <v>0</v>
      </c>
      <c r="AE632" t="s">
        <v>21</v>
      </c>
      <c r="AF632" s="5">
        <f t="shared" si="119"/>
        <v>0</v>
      </c>
      <c r="AG632" s="1">
        <v>6</v>
      </c>
      <c r="AH632" s="6">
        <f>ABS(8-Table1[[#This Row],[Die 1. Frauen des FCSP landet in der Regionalliga Nord (12er Liga) auf Rang...?]])</f>
        <v>2</v>
      </c>
      <c r="AI632" s="6">
        <f>0-Table1[[#This Row],[Spalte16]]</f>
        <v>-2</v>
      </c>
      <c r="AJ632" s="1">
        <v>12</v>
      </c>
      <c r="AK632" s="6">
        <f>ABS(16-Table1[[#This Row],[Die U23 des FCSP landet in der Regionalliga Nord (18er Liga) auf Rang....?]])</f>
        <v>4</v>
      </c>
      <c r="AL632" s="6">
        <f>0-Table1[[#This Row],[Spalte17]]</f>
        <v>-4</v>
      </c>
      <c r="AM63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32"/>
    </row>
    <row r="633" spans="1:42" x14ac:dyDescent="0.25">
      <c r="A633">
        <v>631</v>
      </c>
      <c r="B633" t="s">
        <v>907</v>
      </c>
      <c r="C633" s="1">
        <v>11</v>
      </c>
      <c r="D633" s="6">
        <f>-18+Table1[[#This Row],[Auf welchem Platz landet der FC St. Pauli in der 1. Bundesliga 2025/26?]]</f>
        <v>-7</v>
      </c>
      <c r="E633" t="s">
        <v>14</v>
      </c>
      <c r="F633" s="5">
        <v>5</v>
      </c>
      <c r="G633" t="s">
        <v>14</v>
      </c>
      <c r="H633" t="s">
        <v>43</v>
      </c>
      <c r="I633" t="s">
        <v>25</v>
      </c>
      <c r="J633" t="s">
        <v>17</v>
      </c>
      <c r="K633">
        <f t="shared" si="108"/>
        <v>1</v>
      </c>
      <c r="L633">
        <f t="shared" si="109"/>
        <v>1</v>
      </c>
      <c r="M633">
        <f t="shared" si="110"/>
        <v>1</v>
      </c>
      <c r="N633">
        <f t="shared" si="111"/>
        <v>0</v>
      </c>
      <c r="O633" s="5">
        <f>SUM(Table1[[#This Row],[Spalte5]:[Spalte6]])*5</f>
        <v>15</v>
      </c>
      <c r="P633" t="s">
        <v>34</v>
      </c>
      <c r="Q633" t="s">
        <v>78</v>
      </c>
      <c r="R633" t="s">
        <v>15</v>
      </c>
      <c r="S633">
        <f t="shared" si="112"/>
        <v>0</v>
      </c>
      <c r="T633">
        <f t="shared" si="113"/>
        <v>1</v>
      </c>
      <c r="U633">
        <f t="shared" si="114"/>
        <v>0</v>
      </c>
      <c r="V633" s="5">
        <f>SUM(Table1[[#This Row],[Spalte94]:[Spalte92]])*5</f>
        <v>5</v>
      </c>
      <c r="W633" t="s">
        <v>15</v>
      </c>
      <c r="X633" s="5">
        <f t="shared" si="115"/>
        <v>0</v>
      </c>
      <c r="Y633" t="s">
        <v>18</v>
      </c>
      <c r="Z633" s="5">
        <f t="shared" si="116"/>
        <v>0</v>
      </c>
      <c r="AA633" t="s">
        <v>19</v>
      </c>
      <c r="AB633" s="5">
        <f t="shared" si="117"/>
        <v>0</v>
      </c>
      <c r="AC633" t="s">
        <v>20</v>
      </c>
      <c r="AD633" s="5">
        <f t="shared" si="118"/>
        <v>0</v>
      </c>
      <c r="AE633" t="s">
        <v>32</v>
      </c>
      <c r="AF633" s="5">
        <f t="shared" si="119"/>
        <v>0</v>
      </c>
      <c r="AG633" s="1">
        <v>2</v>
      </c>
      <c r="AH633" s="6">
        <f>ABS(8-Table1[[#This Row],[Die 1. Frauen des FCSP landet in der Regionalliga Nord (12er Liga) auf Rang...?]])</f>
        <v>6</v>
      </c>
      <c r="AI633" s="6">
        <f>0-Table1[[#This Row],[Spalte16]]</f>
        <v>-6</v>
      </c>
      <c r="AJ633" s="1">
        <v>13</v>
      </c>
      <c r="AK633" s="6">
        <f>ABS(16-Table1[[#This Row],[Die U23 des FCSP landet in der Regionalliga Nord (18er Liga) auf Rang....?]])</f>
        <v>3</v>
      </c>
      <c r="AL633" s="6">
        <f>0-Table1[[#This Row],[Spalte17]]</f>
        <v>-3</v>
      </c>
      <c r="AM63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33"/>
    </row>
    <row r="634" spans="1:42" x14ac:dyDescent="0.25">
      <c r="A634">
        <v>632</v>
      </c>
      <c r="B634" t="s">
        <v>331</v>
      </c>
      <c r="C634" s="1">
        <v>14</v>
      </c>
      <c r="D634" s="6">
        <f>-18+Table1[[#This Row],[Auf welchem Platz landet der FC St. Pauli in der 1. Bundesliga 2025/26?]]</f>
        <v>-4</v>
      </c>
      <c r="E634" t="s">
        <v>14</v>
      </c>
      <c r="F634" s="5">
        <v>5</v>
      </c>
      <c r="G634" t="s">
        <v>14</v>
      </c>
      <c r="H634" t="s">
        <v>25</v>
      </c>
      <c r="I634" t="s">
        <v>17</v>
      </c>
      <c r="J634" t="s">
        <v>56</v>
      </c>
      <c r="K634">
        <f t="shared" si="108"/>
        <v>1</v>
      </c>
      <c r="L634">
        <f t="shared" si="109"/>
        <v>1</v>
      </c>
      <c r="M634">
        <f t="shared" si="110"/>
        <v>1</v>
      </c>
      <c r="N634">
        <f t="shared" si="111"/>
        <v>0</v>
      </c>
      <c r="O634" s="5">
        <f>SUM(Table1[[#This Row],[Spalte5]:[Spalte6]])*5</f>
        <v>15</v>
      </c>
      <c r="P634" t="s">
        <v>24</v>
      </c>
      <c r="Q634" t="s">
        <v>78</v>
      </c>
      <c r="R634" t="s">
        <v>34</v>
      </c>
      <c r="S634">
        <f t="shared" si="112"/>
        <v>0</v>
      </c>
      <c r="T634">
        <f t="shared" si="113"/>
        <v>1</v>
      </c>
      <c r="U634">
        <f t="shared" si="114"/>
        <v>0</v>
      </c>
      <c r="V634" s="5">
        <f>SUM(Table1[[#This Row],[Spalte94]:[Spalte92]])*5</f>
        <v>5</v>
      </c>
      <c r="W634" t="s">
        <v>34</v>
      </c>
      <c r="X634" s="5">
        <f t="shared" si="115"/>
        <v>0</v>
      </c>
      <c r="Y634" t="s">
        <v>18</v>
      </c>
      <c r="Z634" s="5">
        <f t="shared" si="116"/>
        <v>0</v>
      </c>
      <c r="AA634" t="s">
        <v>19</v>
      </c>
      <c r="AB634" s="5">
        <f t="shared" si="117"/>
        <v>0</v>
      </c>
      <c r="AC634" t="s">
        <v>20</v>
      </c>
      <c r="AD634" s="5">
        <f t="shared" si="118"/>
        <v>0</v>
      </c>
      <c r="AE634" t="s">
        <v>28</v>
      </c>
      <c r="AF634" s="5">
        <f t="shared" si="119"/>
        <v>0</v>
      </c>
      <c r="AG634" s="1">
        <v>5</v>
      </c>
      <c r="AH634" s="6">
        <f>ABS(8-Table1[[#This Row],[Die 1. Frauen des FCSP landet in der Regionalliga Nord (12er Liga) auf Rang...?]])</f>
        <v>3</v>
      </c>
      <c r="AI634" s="6">
        <f>0-Table1[[#This Row],[Spalte16]]</f>
        <v>-3</v>
      </c>
      <c r="AJ634" s="1">
        <v>7</v>
      </c>
      <c r="AK634" s="6">
        <f>ABS(16-Table1[[#This Row],[Die U23 des FCSP landet in der Regionalliga Nord (18er Liga) auf Rang....?]])</f>
        <v>9</v>
      </c>
      <c r="AL634" s="6">
        <f>0-Table1[[#This Row],[Spalte17]]</f>
        <v>-9</v>
      </c>
      <c r="AM63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34"/>
    </row>
    <row r="635" spans="1:42" x14ac:dyDescent="0.25">
      <c r="A635">
        <v>633</v>
      </c>
      <c r="B635" t="s">
        <v>494</v>
      </c>
      <c r="C635" s="1">
        <v>14</v>
      </c>
      <c r="D635" s="6">
        <f>-18+Table1[[#This Row],[Auf welchem Platz landet der FC St. Pauli in der 1. Bundesliga 2025/26?]]</f>
        <v>-4</v>
      </c>
      <c r="E635" t="s">
        <v>14</v>
      </c>
      <c r="F635" s="5">
        <v>5</v>
      </c>
      <c r="G635" t="s">
        <v>14</v>
      </c>
      <c r="H635" t="s">
        <v>43</v>
      </c>
      <c r="I635" t="s">
        <v>25</v>
      </c>
      <c r="J635" t="s">
        <v>56</v>
      </c>
      <c r="K635">
        <f t="shared" si="108"/>
        <v>1</v>
      </c>
      <c r="L635">
        <f t="shared" si="109"/>
        <v>1</v>
      </c>
      <c r="M635">
        <f t="shared" si="110"/>
        <v>0</v>
      </c>
      <c r="N635">
        <f t="shared" si="111"/>
        <v>0</v>
      </c>
      <c r="O635" s="5">
        <f>SUM(Table1[[#This Row],[Spalte5]:[Spalte6]])*5</f>
        <v>10</v>
      </c>
      <c r="P635" t="s">
        <v>34</v>
      </c>
      <c r="Q635" t="s">
        <v>78</v>
      </c>
      <c r="R635" t="s">
        <v>15</v>
      </c>
      <c r="S635">
        <f t="shared" si="112"/>
        <v>0</v>
      </c>
      <c r="T635">
        <f t="shared" si="113"/>
        <v>1</v>
      </c>
      <c r="U635">
        <f t="shared" si="114"/>
        <v>0</v>
      </c>
      <c r="V635" s="5">
        <f>SUM(Table1[[#This Row],[Spalte94]:[Spalte92]])*5</f>
        <v>5</v>
      </c>
      <c r="W635" t="s">
        <v>34</v>
      </c>
      <c r="X635" s="5">
        <f t="shared" si="115"/>
        <v>0</v>
      </c>
      <c r="Y635" t="s">
        <v>18</v>
      </c>
      <c r="Z635" s="5">
        <f t="shared" si="116"/>
        <v>0</v>
      </c>
      <c r="AA635" t="s">
        <v>19</v>
      </c>
      <c r="AB635" s="5">
        <f t="shared" si="117"/>
        <v>0</v>
      </c>
      <c r="AC635" t="s">
        <v>20</v>
      </c>
      <c r="AD635" s="5">
        <f t="shared" si="118"/>
        <v>0</v>
      </c>
      <c r="AE635" t="s">
        <v>28</v>
      </c>
      <c r="AF635" s="5">
        <f t="shared" si="119"/>
        <v>0</v>
      </c>
      <c r="AG635" s="1">
        <v>5</v>
      </c>
      <c r="AH635" s="6">
        <f>ABS(8-Table1[[#This Row],[Die 1. Frauen des FCSP landet in der Regionalliga Nord (12er Liga) auf Rang...?]])</f>
        <v>3</v>
      </c>
      <c r="AI635" s="6">
        <f>0-Table1[[#This Row],[Spalte16]]</f>
        <v>-3</v>
      </c>
      <c r="AJ635" s="1">
        <v>12</v>
      </c>
      <c r="AK635" s="6">
        <f>ABS(16-Table1[[#This Row],[Die U23 des FCSP landet in der Regionalliga Nord (18er Liga) auf Rang....?]])</f>
        <v>4</v>
      </c>
      <c r="AL635" s="6">
        <f>0-Table1[[#This Row],[Spalte17]]</f>
        <v>-4</v>
      </c>
      <c r="AM63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35"/>
    </row>
    <row r="636" spans="1:42" x14ac:dyDescent="0.25">
      <c r="A636">
        <v>634</v>
      </c>
      <c r="B636" t="s">
        <v>554</v>
      </c>
      <c r="C636" s="1">
        <v>8</v>
      </c>
      <c r="D636" s="6">
        <f>-18+Table1[[#This Row],[Auf welchem Platz landet der FC St. Pauli in der 1. Bundesliga 2025/26?]]</f>
        <v>-10</v>
      </c>
      <c r="E636" t="s">
        <v>14</v>
      </c>
      <c r="F636" s="5">
        <v>5</v>
      </c>
      <c r="G636" t="s">
        <v>14</v>
      </c>
      <c r="H636" t="s">
        <v>56</v>
      </c>
      <c r="I636" t="s">
        <v>25</v>
      </c>
      <c r="J636" t="s">
        <v>43</v>
      </c>
      <c r="K636">
        <f t="shared" si="108"/>
        <v>1</v>
      </c>
      <c r="L636">
        <f t="shared" si="109"/>
        <v>1</v>
      </c>
      <c r="M636">
        <f t="shared" si="110"/>
        <v>0</v>
      </c>
      <c r="N636">
        <f t="shared" si="111"/>
        <v>0</v>
      </c>
      <c r="O636" s="5">
        <f>SUM(Table1[[#This Row],[Spalte5]:[Spalte6]])*5</f>
        <v>10</v>
      </c>
      <c r="P636" t="s">
        <v>15</v>
      </c>
      <c r="Q636" t="s">
        <v>34</v>
      </c>
      <c r="R636" t="s">
        <v>78</v>
      </c>
      <c r="S636">
        <f t="shared" si="112"/>
        <v>0</v>
      </c>
      <c r="T636">
        <f t="shared" si="113"/>
        <v>1</v>
      </c>
      <c r="U636">
        <f t="shared" si="114"/>
        <v>0</v>
      </c>
      <c r="V636" s="5">
        <f>SUM(Table1[[#This Row],[Spalte94]:[Spalte92]])*5</f>
        <v>5</v>
      </c>
      <c r="W636" t="s">
        <v>17</v>
      </c>
      <c r="X636" s="5">
        <f t="shared" si="115"/>
        <v>0</v>
      </c>
      <c r="Y636" t="s">
        <v>18</v>
      </c>
      <c r="Z636" s="5">
        <f t="shared" si="116"/>
        <v>0</v>
      </c>
      <c r="AA636" t="s">
        <v>19</v>
      </c>
      <c r="AB636" s="5">
        <f t="shared" si="117"/>
        <v>0</v>
      </c>
      <c r="AC636" t="s">
        <v>27</v>
      </c>
      <c r="AD636" s="5">
        <f t="shared" si="118"/>
        <v>5</v>
      </c>
      <c r="AE636" t="s">
        <v>32</v>
      </c>
      <c r="AF636" s="5">
        <f t="shared" si="119"/>
        <v>0</v>
      </c>
      <c r="AG636" s="1">
        <v>5</v>
      </c>
      <c r="AH636" s="6">
        <f>ABS(8-Table1[[#This Row],[Die 1. Frauen des FCSP landet in der Regionalliga Nord (12er Liga) auf Rang...?]])</f>
        <v>3</v>
      </c>
      <c r="AI636" s="6">
        <f>0-Table1[[#This Row],[Spalte16]]</f>
        <v>-3</v>
      </c>
      <c r="AJ636" s="1">
        <v>13</v>
      </c>
      <c r="AK636" s="6">
        <f>ABS(16-Table1[[#This Row],[Die U23 des FCSP landet in der Regionalliga Nord (18er Liga) auf Rang....?]])</f>
        <v>3</v>
      </c>
      <c r="AL636" s="6">
        <f>0-Table1[[#This Row],[Spalte17]]</f>
        <v>-3</v>
      </c>
      <c r="AM63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36"/>
    </row>
    <row r="637" spans="1:42" x14ac:dyDescent="0.25">
      <c r="A637">
        <v>635</v>
      </c>
      <c r="B637" t="s">
        <v>377</v>
      </c>
      <c r="C637" s="1">
        <v>13</v>
      </c>
      <c r="D637" s="6">
        <f>-18+Table1[[#This Row],[Auf welchem Platz landet der FC St. Pauli in der 1. Bundesliga 2025/26?]]</f>
        <v>-5</v>
      </c>
      <c r="E637" t="s">
        <v>14</v>
      </c>
      <c r="F637" s="5">
        <v>5</v>
      </c>
      <c r="G637" t="s">
        <v>14</v>
      </c>
      <c r="H637" t="s">
        <v>56</v>
      </c>
      <c r="I637" t="s">
        <v>25</v>
      </c>
      <c r="J637" t="s">
        <v>54</v>
      </c>
      <c r="K637">
        <f t="shared" si="108"/>
        <v>1</v>
      </c>
      <c r="L637">
        <f t="shared" si="109"/>
        <v>1</v>
      </c>
      <c r="M637">
        <f t="shared" si="110"/>
        <v>0</v>
      </c>
      <c r="N637">
        <f t="shared" si="111"/>
        <v>0</v>
      </c>
      <c r="O637" s="5">
        <f>SUM(Table1[[#This Row],[Spalte5]:[Spalte6]])*5</f>
        <v>10</v>
      </c>
      <c r="P637" t="s">
        <v>34</v>
      </c>
      <c r="Q637" t="s">
        <v>78</v>
      </c>
      <c r="R637" t="s">
        <v>41</v>
      </c>
      <c r="S637">
        <f t="shared" si="112"/>
        <v>0</v>
      </c>
      <c r="T637">
        <f t="shared" si="113"/>
        <v>1</v>
      </c>
      <c r="U637">
        <f t="shared" si="114"/>
        <v>0</v>
      </c>
      <c r="V637" s="5">
        <f>SUM(Table1[[#This Row],[Spalte94]:[Spalte92]])*5</f>
        <v>5</v>
      </c>
      <c r="W637" t="s">
        <v>23</v>
      </c>
      <c r="X637" s="5">
        <f t="shared" si="115"/>
        <v>0</v>
      </c>
      <c r="Y637" t="s">
        <v>18</v>
      </c>
      <c r="Z637" s="5">
        <f t="shared" si="116"/>
        <v>0</v>
      </c>
      <c r="AA637" t="s">
        <v>19</v>
      </c>
      <c r="AB637" s="5">
        <f t="shared" si="117"/>
        <v>0</v>
      </c>
      <c r="AC637" t="s">
        <v>20</v>
      </c>
      <c r="AD637" s="5">
        <f t="shared" si="118"/>
        <v>0</v>
      </c>
      <c r="AE637" t="s">
        <v>37</v>
      </c>
      <c r="AF637" s="5">
        <f t="shared" si="119"/>
        <v>0</v>
      </c>
      <c r="AG637" s="1">
        <v>6</v>
      </c>
      <c r="AH637" s="6">
        <f>ABS(8-Table1[[#This Row],[Die 1. Frauen des FCSP landet in der Regionalliga Nord (12er Liga) auf Rang...?]])</f>
        <v>2</v>
      </c>
      <c r="AI637" s="6">
        <f>0-Table1[[#This Row],[Spalte16]]</f>
        <v>-2</v>
      </c>
      <c r="AJ637" s="1">
        <v>12</v>
      </c>
      <c r="AK637" s="6">
        <f>ABS(16-Table1[[#This Row],[Die U23 des FCSP landet in der Regionalliga Nord (18er Liga) auf Rang....?]])</f>
        <v>4</v>
      </c>
      <c r="AL637" s="6">
        <f>0-Table1[[#This Row],[Spalte17]]</f>
        <v>-4</v>
      </c>
      <c r="AM63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37"/>
    </row>
    <row r="638" spans="1:42" x14ac:dyDescent="0.25">
      <c r="A638">
        <v>636</v>
      </c>
      <c r="B638" t="s">
        <v>514</v>
      </c>
      <c r="C638" s="1">
        <v>12</v>
      </c>
      <c r="D638" s="6">
        <f>-18+Table1[[#This Row],[Auf welchem Platz landet der FC St. Pauli in der 1. Bundesliga 2025/26?]]</f>
        <v>-6</v>
      </c>
      <c r="E638" t="s">
        <v>14</v>
      </c>
      <c r="F638" s="5">
        <v>5</v>
      </c>
      <c r="G638" t="s">
        <v>14</v>
      </c>
      <c r="H638" t="s">
        <v>56</v>
      </c>
      <c r="I638" t="s">
        <v>54</v>
      </c>
      <c r="J638" t="s">
        <v>25</v>
      </c>
      <c r="K638">
        <f t="shared" si="108"/>
        <v>1</v>
      </c>
      <c r="L638">
        <f t="shared" si="109"/>
        <v>1</v>
      </c>
      <c r="M638">
        <f t="shared" si="110"/>
        <v>0</v>
      </c>
      <c r="N638">
        <f t="shared" si="111"/>
        <v>0</v>
      </c>
      <c r="O638" s="5">
        <f>SUM(Table1[[#This Row],[Spalte5]:[Spalte6]])*5</f>
        <v>10</v>
      </c>
      <c r="P638" t="s">
        <v>34</v>
      </c>
      <c r="Q638" t="s">
        <v>78</v>
      </c>
      <c r="R638" t="s">
        <v>23</v>
      </c>
      <c r="S638">
        <f t="shared" si="112"/>
        <v>0</v>
      </c>
      <c r="T638">
        <f t="shared" si="113"/>
        <v>1</v>
      </c>
      <c r="U638">
        <f t="shared" si="114"/>
        <v>0</v>
      </c>
      <c r="V638" s="5">
        <f>SUM(Table1[[#This Row],[Spalte94]:[Spalte92]])*5</f>
        <v>5</v>
      </c>
      <c r="W638" t="s">
        <v>58</v>
      </c>
      <c r="X638" s="5">
        <f t="shared" si="115"/>
        <v>0</v>
      </c>
      <c r="Y638" t="s">
        <v>46</v>
      </c>
      <c r="Z638" s="5">
        <f t="shared" si="116"/>
        <v>0</v>
      </c>
      <c r="AA638" t="s">
        <v>19</v>
      </c>
      <c r="AB638" s="5">
        <f t="shared" si="117"/>
        <v>0</v>
      </c>
      <c r="AC638" t="s">
        <v>20</v>
      </c>
      <c r="AD638" s="5">
        <f t="shared" si="118"/>
        <v>0</v>
      </c>
      <c r="AE638" t="s">
        <v>32</v>
      </c>
      <c r="AF638" s="5">
        <f t="shared" si="119"/>
        <v>0</v>
      </c>
      <c r="AG638" s="1">
        <v>5</v>
      </c>
      <c r="AH638" s="6">
        <f>ABS(8-Table1[[#This Row],[Die 1. Frauen des FCSP landet in der Regionalliga Nord (12er Liga) auf Rang...?]])</f>
        <v>3</v>
      </c>
      <c r="AI638" s="6">
        <f>0-Table1[[#This Row],[Spalte16]]</f>
        <v>-3</v>
      </c>
      <c r="AJ638" s="1">
        <v>14</v>
      </c>
      <c r="AK638" s="6">
        <f>ABS(16-Table1[[#This Row],[Die U23 des FCSP landet in der Regionalliga Nord (18er Liga) auf Rang....?]])</f>
        <v>2</v>
      </c>
      <c r="AL638" s="6">
        <f>0-Table1[[#This Row],[Spalte17]]</f>
        <v>-2</v>
      </c>
      <c r="AM63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38"/>
    </row>
    <row r="639" spans="1:42" x14ac:dyDescent="0.25">
      <c r="A639">
        <v>637</v>
      </c>
      <c r="B639" t="s">
        <v>221</v>
      </c>
      <c r="C639" s="1">
        <v>12</v>
      </c>
      <c r="D639" s="6">
        <f>-18+Table1[[#This Row],[Auf welchem Platz landet der FC St. Pauli in der 1. Bundesliga 2025/26?]]</f>
        <v>-6</v>
      </c>
      <c r="E639" t="s">
        <v>14</v>
      </c>
      <c r="F639" s="5">
        <v>5</v>
      </c>
      <c r="G639" t="s">
        <v>14</v>
      </c>
      <c r="H639" t="s">
        <v>54</v>
      </c>
      <c r="I639" t="s">
        <v>25</v>
      </c>
      <c r="J639" t="s">
        <v>16</v>
      </c>
      <c r="K639">
        <f t="shared" si="108"/>
        <v>1</v>
      </c>
      <c r="L639">
        <f t="shared" si="109"/>
        <v>1</v>
      </c>
      <c r="M639">
        <f t="shared" si="110"/>
        <v>0</v>
      </c>
      <c r="N639">
        <f t="shared" si="111"/>
        <v>1</v>
      </c>
      <c r="O639" s="5">
        <f>SUM(Table1[[#This Row],[Spalte5]:[Spalte6]])*5</f>
        <v>15</v>
      </c>
      <c r="P639" t="s">
        <v>15</v>
      </c>
      <c r="Q639" t="s">
        <v>78</v>
      </c>
      <c r="R639" t="s">
        <v>34</v>
      </c>
      <c r="S639">
        <f t="shared" si="112"/>
        <v>0</v>
      </c>
      <c r="T639">
        <f t="shared" si="113"/>
        <v>1</v>
      </c>
      <c r="U639">
        <f t="shared" si="114"/>
        <v>0</v>
      </c>
      <c r="V639" s="5">
        <f>SUM(Table1[[#This Row],[Spalte94]:[Spalte92]])*5</f>
        <v>5</v>
      </c>
      <c r="W639" t="s">
        <v>34</v>
      </c>
      <c r="X639" s="5">
        <f t="shared" si="115"/>
        <v>0</v>
      </c>
      <c r="Y639" t="s">
        <v>18</v>
      </c>
      <c r="Z639" s="5">
        <f t="shared" si="116"/>
        <v>0</v>
      </c>
      <c r="AA639" t="s">
        <v>19</v>
      </c>
      <c r="AB639" s="5">
        <f t="shared" si="117"/>
        <v>0</v>
      </c>
      <c r="AC639" t="s">
        <v>20</v>
      </c>
      <c r="AD639" s="5">
        <f t="shared" si="118"/>
        <v>0</v>
      </c>
      <c r="AE639" t="s">
        <v>32</v>
      </c>
      <c r="AF639" s="5">
        <f t="shared" si="119"/>
        <v>0</v>
      </c>
      <c r="AG639" s="1">
        <v>4</v>
      </c>
      <c r="AH639" s="6">
        <f>ABS(8-Table1[[#This Row],[Die 1. Frauen des FCSP landet in der Regionalliga Nord (12er Liga) auf Rang...?]])</f>
        <v>4</v>
      </c>
      <c r="AI639" s="6">
        <f>0-Table1[[#This Row],[Spalte16]]</f>
        <v>-4</v>
      </c>
      <c r="AJ639" s="1">
        <v>10</v>
      </c>
      <c r="AK639" s="6">
        <f>ABS(16-Table1[[#This Row],[Die U23 des FCSP landet in der Regionalliga Nord (18er Liga) auf Rang....?]])</f>
        <v>6</v>
      </c>
      <c r="AL639" s="6">
        <f>0-Table1[[#This Row],[Spalte17]]</f>
        <v>-6</v>
      </c>
      <c r="AM63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39"/>
    </row>
    <row r="640" spans="1:42" x14ac:dyDescent="0.25">
      <c r="A640">
        <v>638</v>
      </c>
      <c r="B640" t="s">
        <v>209</v>
      </c>
      <c r="C640" s="1">
        <v>12</v>
      </c>
      <c r="D640" s="6">
        <f>-18+Table1[[#This Row],[Auf welchem Platz landet der FC St. Pauli in der 1. Bundesliga 2025/26?]]</f>
        <v>-6</v>
      </c>
      <c r="E640" t="s">
        <v>14</v>
      </c>
      <c r="F640" s="5">
        <v>5</v>
      </c>
      <c r="G640" t="s">
        <v>14</v>
      </c>
      <c r="H640" t="s">
        <v>56</v>
      </c>
      <c r="I640" t="s">
        <v>25</v>
      </c>
      <c r="J640" t="s">
        <v>54</v>
      </c>
      <c r="K640">
        <f t="shared" si="108"/>
        <v>1</v>
      </c>
      <c r="L640">
        <f t="shared" si="109"/>
        <v>1</v>
      </c>
      <c r="M640">
        <f t="shared" si="110"/>
        <v>0</v>
      </c>
      <c r="N640">
        <f t="shared" si="111"/>
        <v>0</v>
      </c>
      <c r="O640" s="5">
        <f>SUM(Table1[[#This Row],[Spalte5]:[Spalte6]])*5</f>
        <v>10</v>
      </c>
      <c r="P640" t="s">
        <v>23</v>
      </c>
      <c r="Q640" t="s">
        <v>78</v>
      </c>
      <c r="R640" t="s">
        <v>34</v>
      </c>
      <c r="S640">
        <f t="shared" si="112"/>
        <v>0</v>
      </c>
      <c r="T640">
        <f t="shared" si="113"/>
        <v>1</v>
      </c>
      <c r="U640">
        <f t="shared" si="114"/>
        <v>0</v>
      </c>
      <c r="V640" s="5">
        <f>SUM(Table1[[#This Row],[Spalte94]:[Spalte92]])*5</f>
        <v>5</v>
      </c>
      <c r="W640" t="s">
        <v>34</v>
      </c>
      <c r="X640" s="5">
        <f t="shared" si="115"/>
        <v>0</v>
      </c>
      <c r="Y640" t="s">
        <v>18</v>
      </c>
      <c r="Z640" s="5">
        <f t="shared" si="116"/>
        <v>0</v>
      </c>
      <c r="AA640" t="s">
        <v>19</v>
      </c>
      <c r="AB640" s="5">
        <f t="shared" si="117"/>
        <v>0</v>
      </c>
      <c r="AC640" t="s">
        <v>20</v>
      </c>
      <c r="AD640" s="5">
        <f t="shared" si="118"/>
        <v>0</v>
      </c>
      <c r="AE640" t="s">
        <v>28</v>
      </c>
      <c r="AF640" s="5">
        <f t="shared" si="119"/>
        <v>0</v>
      </c>
      <c r="AG640" s="1">
        <v>7</v>
      </c>
      <c r="AH640" s="6">
        <f>ABS(8-Table1[[#This Row],[Die 1. Frauen des FCSP landet in der Regionalliga Nord (12er Liga) auf Rang...?]])</f>
        <v>1</v>
      </c>
      <c r="AI640" s="6">
        <f>0-Table1[[#This Row],[Spalte16]]</f>
        <v>-1</v>
      </c>
      <c r="AJ640" s="1">
        <v>12</v>
      </c>
      <c r="AK640" s="6">
        <f>ABS(16-Table1[[#This Row],[Die U23 des FCSP landet in der Regionalliga Nord (18er Liga) auf Rang....?]])</f>
        <v>4</v>
      </c>
      <c r="AL640" s="6">
        <f>0-Table1[[#This Row],[Spalte17]]</f>
        <v>-4</v>
      </c>
      <c r="AM64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40"/>
    </row>
    <row r="641" spans="1:42" x14ac:dyDescent="0.25">
      <c r="A641">
        <v>639</v>
      </c>
      <c r="B641" t="s">
        <v>260</v>
      </c>
      <c r="C641" s="1">
        <v>13</v>
      </c>
      <c r="D641" s="6">
        <f>-18+Table1[[#This Row],[Auf welchem Platz landet der FC St. Pauli in der 1. Bundesliga 2025/26?]]</f>
        <v>-5</v>
      </c>
      <c r="E641" t="s">
        <v>14</v>
      </c>
      <c r="F641" s="5">
        <v>5</v>
      </c>
      <c r="G641" t="s">
        <v>14</v>
      </c>
      <c r="H641" t="s">
        <v>56</v>
      </c>
      <c r="I641" t="s">
        <v>25</v>
      </c>
      <c r="J641" t="s">
        <v>43</v>
      </c>
      <c r="K641">
        <f t="shared" si="108"/>
        <v>1</v>
      </c>
      <c r="L641">
        <f t="shared" si="109"/>
        <v>1</v>
      </c>
      <c r="M641">
        <f t="shared" si="110"/>
        <v>0</v>
      </c>
      <c r="N641">
        <f t="shared" si="111"/>
        <v>0</v>
      </c>
      <c r="O641" s="5">
        <f>SUM(Table1[[#This Row],[Spalte5]:[Spalte6]])*5</f>
        <v>10</v>
      </c>
      <c r="P641" t="s">
        <v>34</v>
      </c>
      <c r="Q641" t="s">
        <v>15</v>
      </c>
      <c r="R641" t="s">
        <v>78</v>
      </c>
      <c r="S641">
        <f t="shared" si="112"/>
        <v>0</v>
      </c>
      <c r="T641">
        <f t="shared" si="113"/>
        <v>1</v>
      </c>
      <c r="U641">
        <f t="shared" si="114"/>
        <v>0</v>
      </c>
      <c r="V641" s="5">
        <f>SUM(Table1[[#This Row],[Spalte94]:[Spalte92]])*5</f>
        <v>5</v>
      </c>
      <c r="W641" t="s">
        <v>15</v>
      </c>
      <c r="X641" s="5">
        <f t="shared" si="115"/>
        <v>0</v>
      </c>
      <c r="Y641" t="s">
        <v>30</v>
      </c>
      <c r="Z641" s="5">
        <f t="shared" si="116"/>
        <v>0</v>
      </c>
      <c r="AA641" t="s">
        <v>19</v>
      </c>
      <c r="AB641" s="5">
        <f t="shared" si="117"/>
        <v>0</v>
      </c>
      <c r="AC641" t="s">
        <v>20</v>
      </c>
      <c r="AD641" s="5">
        <f t="shared" si="118"/>
        <v>0</v>
      </c>
      <c r="AE641" t="s">
        <v>32</v>
      </c>
      <c r="AF641" s="5">
        <f t="shared" si="119"/>
        <v>0</v>
      </c>
      <c r="AG641" s="1">
        <v>7</v>
      </c>
      <c r="AH641" s="6">
        <f>ABS(8-Table1[[#This Row],[Die 1. Frauen des FCSP landet in der Regionalliga Nord (12er Liga) auf Rang...?]])</f>
        <v>1</v>
      </c>
      <c r="AI641" s="6">
        <f>0-Table1[[#This Row],[Spalte16]]</f>
        <v>-1</v>
      </c>
      <c r="AJ641" s="1">
        <v>11</v>
      </c>
      <c r="AK641" s="6">
        <f>ABS(16-Table1[[#This Row],[Die U23 des FCSP landet in der Regionalliga Nord (18er Liga) auf Rang....?]])</f>
        <v>5</v>
      </c>
      <c r="AL641" s="6">
        <f>0-Table1[[#This Row],[Spalte17]]</f>
        <v>-5</v>
      </c>
      <c r="AM64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41"/>
    </row>
    <row r="642" spans="1:42" x14ac:dyDescent="0.25">
      <c r="A642">
        <v>640</v>
      </c>
      <c r="B642" t="s">
        <v>38</v>
      </c>
      <c r="C642" s="1">
        <v>11</v>
      </c>
      <c r="D642" s="6">
        <f>-18+Table1[[#This Row],[Auf welchem Platz landet der FC St. Pauli in der 1. Bundesliga 2025/26?]]</f>
        <v>-7</v>
      </c>
      <c r="E642" t="s">
        <v>14</v>
      </c>
      <c r="F642" s="5">
        <v>5</v>
      </c>
      <c r="G642" t="s">
        <v>14</v>
      </c>
      <c r="H642" t="s">
        <v>56</v>
      </c>
      <c r="I642" t="s">
        <v>25</v>
      </c>
      <c r="J642" t="s">
        <v>43</v>
      </c>
      <c r="K642">
        <f t="shared" ref="K642:K705" si="120">COUNTIF($G642:$J642,"FC Bayern München")</f>
        <v>1</v>
      </c>
      <c r="L642">
        <f t="shared" ref="L642:L705" si="121">COUNTIF($G642:$J642,"Borussia Dortmund")</f>
        <v>1</v>
      </c>
      <c r="M642">
        <f t="shared" ref="M642:M705" si="122">COUNTIF($G642:$J642,"RaBa Leipzig")</f>
        <v>0</v>
      </c>
      <c r="N642">
        <f t="shared" ref="N642:N705" si="123">COUNTIF($G642:$J642,"VfB Stuttgart")</f>
        <v>0</v>
      </c>
      <c r="O642" s="5">
        <f>SUM(Table1[[#This Row],[Spalte5]:[Spalte6]])*5</f>
        <v>10</v>
      </c>
      <c r="P642" t="s">
        <v>23</v>
      </c>
      <c r="Q642" t="s">
        <v>78</v>
      </c>
      <c r="R642" t="s">
        <v>34</v>
      </c>
      <c r="S642">
        <f t="shared" ref="S642:S705" si="124">COUNTIF($P642:$R642,"VfL Wolfsburg")</f>
        <v>0</v>
      </c>
      <c r="T642">
        <f t="shared" ref="T642:T705" si="125">COUNTIF($P642:$R642,"1. FC Heidenheim")</f>
        <v>1</v>
      </c>
      <c r="U642">
        <f t="shared" ref="U642:U705" si="126">COUNTIF($P642:$R642,"FC St. Pauli")</f>
        <v>0</v>
      </c>
      <c r="V642" s="5">
        <f>SUM(Table1[[#This Row],[Spalte94]:[Spalte92]])*5</f>
        <v>5</v>
      </c>
      <c r="W642" t="s">
        <v>23</v>
      </c>
      <c r="X642" s="5">
        <f t="shared" ref="X642:X705" si="127">(COUNTIF($W642:$W642,"Bayer 04 Leverkusen"))*5</f>
        <v>0</v>
      </c>
      <c r="Y642" t="s">
        <v>18</v>
      </c>
      <c r="Z642" s="5">
        <f t="shared" ref="Z642:Z705" si="128">(COUNTIF($Y642:$Y642,"Danel Sinani"))*5</f>
        <v>0</v>
      </c>
      <c r="AA642" t="s">
        <v>19</v>
      </c>
      <c r="AB642" s="5">
        <f t="shared" ref="AB642:AB705" si="129">(COUNTIF($AA642:$AA642,"7 oder mehr Punkte"))*5</f>
        <v>0</v>
      </c>
      <c r="AC642" t="s">
        <v>20</v>
      </c>
      <c r="AD642" s="5">
        <f t="shared" ref="AD642:AD705" si="130">(COUNTIF($AC642:$AC642,"drei bis fünf Siege"))*5</f>
        <v>0</v>
      </c>
      <c r="AE642" t="s">
        <v>39</v>
      </c>
      <c r="AF642" s="5">
        <f t="shared" ref="AF642:AF705" si="131">(COUNTIF($AE642:$AE642,"Gar keinen"))*5</f>
        <v>0</v>
      </c>
      <c r="AG642" s="1">
        <v>5</v>
      </c>
      <c r="AH642" s="6">
        <f>ABS(8-Table1[[#This Row],[Die 1. Frauen des FCSP landet in der Regionalliga Nord (12er Liga) auf Rang...?]])</f>
        <v>3</v>
      </c>
      <c r="AI642" s="6">
        <f>0-Table1[[#This Row],[Spalte16]]</f>
        <v>-3</v>
      </c>
      <c r="AJ642" s="1">
        <v>15</v>
      </c>
      <c r="AK642" s="6">
        <f>ABS(16-Table1[[#This Row],[Die U23 des FCSP landet in der Regionalliga Nord (18er Liga) auf Rang....?]])</f>
        <v>1</v>
      </c>
      <c r="AL642" s="6">
        <f>0-Table1[[#This Row],[Spalte17]]</f>
        <v>-1</v>
      </c>
      <c r="AM64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42"/>
    </row>
    <row r="643" spans="1:42" x14ac:dyDescent="0.25">
      <c r="A643">
        <v>641</v>
      </c>
      <c r="B643" t="s">
        <v>930</v>
      </c>
      <c r="C643" s="1">
        <v>15</v>
      </c>
      <c r="D643" s="6">
        <f>-18+Table1[[#This Row],[Auf welchem Platz landet der FC St. Pauli in der 1. Bundesliga 2025/26?]]</f>
        <v>-3</v>
      </c>
      <c r="E643" t="s">
        <v>56</v>
      </c>
      <c r="F643" s="5"/>
      <c r="G643" t="s">
        <v>14</v>
      </c>
      <c r="H643" t="s">
        <v>54</v>
      </c>
      <c r="I643" t="s">
        <v>56</v>
      </c>
      <c r="J643" t="s">
        <v>25</v>
      </c>
      <c r="K643">
        <f t="shared" si="120"/>
        <v>1</v>
      </c>
      <c r="L643">
        <f t="shared" si="121"/>
        <v>1</v>
      </c>
      <c r="M643">
        <f t="shared" si="122"/>
        <v>0</v>
      </c>
      <c r="N643">
        <f t="shared" si="123"/>
        <v>0</v>
      </c>
      <c r="O643" s="5">
        <f>SUM(Table1[[#This Row],[Spalte5]:[Spalte6]])*5</f>
        <v>10</v>
      </c>
      <c r="P643" t="s">
        <v>78</v>
      </c>
      <c r="Q643" t="s">
        <v>23</v>
      </c>
      <c r="R643" t="s">
        <v>41</v>
      </c>
      <c r="S643">
        <f t="shared" si="124"/>
        <v>0</v>
      </c>
      <c r="T643">
        <f t="shared" si="125"/>
        <v>1</v>
      </c>
      <c r="U643">
        <f t="shared" si="126"/>
        <v>0</v>
      </c>
      <c r="V643" s="5">
        <f>SUM(Table1[[#This Row],[Spalte94]:[Spalte92]])*5</f>
        <v>5</v>
      </c>
      <c r="W643" t="s">
        <v>15</v>
      </c>
      <c r="X643" s="5">
        <f t="shared" si="127"/>
        <v>0</v>
      </c>
      <c r="Y643" t="s">
        <v>18</v>
      </c>
      <c r="Z643" s="5">
        <f t="shared" si="128"/>
        <v>0</v>
      </c>
      <c r="AA643" t="s">
        <v>35</v>
      </c>
      <c r="AB643" s="5">
        <f t="shared" si="129"/>
        <v>0</v>
      </c>
      <c r="AC643" t="s">
        <v>27</v>
      </c>
      <c r="AD643" s="5">
        <f t="shared" si="130"/>
        <v>5</v>
      </c>
      <c r="AE643" t="s">
        <v>39</v>
      </c>
      <c r="AF643" s="5">
        <f t="shared" si="131"/>
        <v>0</v>
      </c>
      <c r="AG643" s="1">
        <v>2</v>
      </c>
      <c r="AH643" s="6">
        <f>ABS(8-Table1[[#This Row],[Die 1. Frauen des FCSP landet in der Regionalliga Nord (12er Liga) auf Rang...?]])</f>
        <v>6</v>
      </c>
      <c r="AI643" s="6">
        <f>0-Table1[[#This Row],[Spalte16]]</f>
        <v>-6</v>
      </c>
      <c r="AJ643" s="1">
        <v>14</v>
      </c>
      <c r="AK643" s="6">
        <f>ABS(16-Table1[[#This Row],[Die U23 des FCSP landet in der Regionalliga Nord (18er Liga) auf Rang....?]])</f>
        <v>2</v>
      </c>
      <c r="AL643" s="6">
        <f>0-Table1[[#This Row],[Spalte17]]</f>
        <v>-2</v>
      </c>
      <c r="AM64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43"/>
    </row>
    <row r="644" spans="1:42" x14ac:dyDescent="0.25">
      <c r="A644">
        <v>642</v>
      </c>
      <c r="B644" t="s">
        <v>584</v>
      </c>
      <c r="C644" s="1">
        <v>14</v>
      </c>
      <c r="D644" s="6">
        <f>-18+Table1[[#This Row],[Auf welchem Platz landet der FC St. Pauli in der 1. Bundesliga 2025/26?]]</f>
        <v>-4</v>
      </c>
      <c r="E644" t="s">
        <v>14</v>
      </c>
      <c r="F644" s="5">
        <v>5</v>
      </c>
      <c r="G644" t="s">
        <v>14</v>
      </c>
      <c r="H644" t="s">
        <v>56</v>
      </c>
      <c r="I644" t="s">
        <v>25</v>
      </c>
      <c r="J644" t="s">
        <v>54</v>
      </c>
      <c r="K644">
        <f t="shared" si="120"/>
        <v>1</v>
      </c>
      <c r="L644">
        <f t="shared" si="121"/>
        <v>1</v>
      </c>
      <c r="M644">
        <f t="shared" si="122"/>
        <v>0</v>
      </c>
      <c r="N644">
        <f t="shared" si="123"/>
        <v>0</v>
      </c>
      <c r="O644" s="5">
        <f>SUM(Table1[[#This Row],[Spalte5]:[Spalte6]])*5</f>
        <v>10</v>
      </c>
      <c r="P644" t="s">
        <v>78</v>
      </c>
      <c r="Q644" t="s">
        <v>34</v>
      </c>
      <c r="R644" t="s">
        <v>15</v>
      </c>
      <c r="S644">
        <f t="shared" si="124"/>
        <v>0</v>
      </c>
      <c r="T644">
        <f t="shared" si="125"/>
        <v>1</v>
      </c>
      <c r="U644">
        <f t="shared" si="126"/>
        <v>0</v>
      </c>
      <c r="V644" s="5">
        <f>SUM(Table1[[#This Row],[Spalte94]:[Spalte92]])*5</f>
        <v>5</v>
      </c>
      <c r="W644" t="s">
        <v>58</v>
      </c>
      <c r="X644" s="5">
        <f t="shared" si="127"/>
        <v>0</v>
      </c>
      <c r="Y644" t="s">
        <v>18</v>
      </c>
      <c r="Z644" s="5">
        <f t="shared" si="128"/>
        <v>0</v>
      </c>
      <c r="AA644" t="s">
        <v>19</v>
      </c>
      <c r="AB644" s="5">
        <f t="shared" si="129"/>
        <v>0</v>
      </c>
      <c r="AC644" t="s">
        <v>20</v>
      </c>
      <c r="AD644" s="5">
        <f t="shared" si="130"/>
        <v>0</v>
      </c>
      <c r="AE644" t="s">
        <v>28</v>
      </c>
      <c r="AF644" s="5">
        <f t="shared" si="131"/>
        <v>0</v>
      </c>
      <c r="AG644" s="1">
        <v>7</v>
      </c>
      <c r="AH644" s="6">
        <f>ABS(8-Table1[[#This Row],[Die 1. Frauen des FCSP landet in der Regionalliga Nord (12er Liga) auf Rang...?]])</f>
        <v>1</v>
      </c>
      <c r="AI644" s="6">
        <f>0-Table1[[#This Row],[Spalte16]]</f>
        <v>-1</v>
      </c>
      <c r="AJ644" s="1">
        <v>10</v>
      </c>
      <c r="AK644" s="6">
        <f>ABS(16-Table1[[#This Row],[Die U23 des FCSP landet in der Regionalliga Nord (18er Liga) auf Rang....?]])</f>
        <v>6</v>
      </c>
      <c r="AL644" s="6">
        <f>0-Table1[[#This Row],[Spalte17]]</f>
        <v>-6</v>
      </c>
      <c r="AM64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44"/>
    </row>
    <row r="645" spans="1:42" x14ac:dyDescent="0.25">
      <c r="A645">
        <v>643</v>
      </c>
      <c r="B645" t="s">
        <v>325</v>
      </c>
      <c r="C645" s="1">
        <v>12</v>
      </c>
      <c r="D645" s="6">
        <f>-18+Table1[[#This Row],[Auf welchem Platz landet der FC St. Pauli in der 1. Bundesliga 2025/26?]]</f>
        <v>-6</v>
      </c>
      <c r="E645" t="s">
        <v>14</v>
      </c>
      <c r="F645" s="5">
        <v>5</v>
      </c>
      <c r="G645" t="s">
        <v>14</v>
      </c>
      <c r="H645" t="s">
        <v>25</v>
      </c>
      <c r="I645" t="s">
        <v>56</v>
      </c>
      <c r="J645" t="s">
        <v>16</v>
      </c>
      <c r="K645">
        <f t="shared" si="120"/>
        <v>1</v>
      </c>
      <c r="L645">
        <f t="shared" si="121"/>
        <v>1</v>
      </c>
      <c r="M645">
        <f t="shared" si="122"/>
        <v>0</v>
      </c>
      <c r="N645">
        <f t="shared" si="123"/>
        <v>1</v>
      </c>
      <c r="O645" s="5">
        <f>SUM(Table1[[#This Row],[Spalte5]:[Spalte6]])*5</f>
        <v>15</v>
      </c>
      <c r="P645" t="s">
        <v>78</v>
      </c>
      <c r="Q645" t="s">
        <v>34</v>
      </c>
      <c r="R645" t="s">
        <v>23</v>
      </c>
      <c r="S645">
        <f t="shared" si="124"/>
        <v>0</v>
      </c>
      <c r="T645">
        <f t="shared" si="125"/>
        <v>1</v>
      </c>
      <c r="U645">
        <f t="shared" si="126"/>
        <v>0</v>
      </c>
      <c r="V645" s="5">
        <f>SUM(Table1[[#This Row],[Spalte94]:[Spalte92]])*5</f>
        <v>5</v>
      </c>
      <c r="W645" t="s">
        <v>15</v>
      </c>
      <c r="X645" s="5">
        <f t="shared" si="127"/>
        <v>0</v>
      </c>
      <c r="Y645" t="s">
        <v>18</v>
      </c>
      <c r="Z645" s="5">
        <f t="shared" si="128"/>
        <v>0</v>
      </c>
      <c r="AA645" t="s">
        <v>19</v>
      </c>
      <c r="AB645" s="5">
        <f t="shared" si="129"/>
        <v>0</v>
      </c>
      <c r="AC645" t="s">
        <v>20</v>
      </c>
      <c r="AD645" s="5">
        <f t="shared" si="130"/>
        <v>0</v>
      </c>
      <c r="AE645" t="s">
        <v>28</v>
      </c>
      <c r="AF645" s="5">
        <f t="shared" si="131"/>
        <v>0</v>
      </c>
      <c r="AG645" s="1">
        <v>3</v>
      </c>
      <c r="AH645" s="6">
        <f>ABS(8-Table1[[#This Row],[Die 1. Frauen des FCSP landet in der Regionalliga Nord (12er Liga) auf Rang...?]])</f>
        <v>5</v>
      </c>
      <c r="AI645" s="6">
        <f>0-Table1[[#This Row],[Spalte16]]</f>
        <v>-5</v>
      </c>
      <c r="AJ645" s="1">
        <v>11</v>
      </c>
      <c r="AK645" s="6">
        <f>ABS(16-Table1[[#This Row],[Die U23 des FCSP landet in der Regionalliga Nord (18er Liga) auf Rang....?]])</f>
        <v>5</v>
      </c>
      <c r="AL645" s="6">
        <f>0-Table1[[#This Row],[Spalte17]]</f>
        <v>-5</v>
      </c>
      <c r="AM64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45"/>
    </row>
    <row r="646" spans="1:42" x14ac:dyDescent="0.25">
      <c r="A646">
        <v>644</v>
      </c>
      <c r="B646" t="s">
        <v>608</v>
      </c>
      <c r="C646" s="1">
        <v>13</v>
      </c>
      <c r="D646" s="6">
        <f>-18+Table1[[#This Row],[Auf welchem Platz landet der FC St. Pauli in der 1. Bundesliga 2025/26?]]</f>
        <v>-5</v>
      </c>
      <c r="E646" t="s">
        <v>14</v>
      </c>
      <c r="F646" s="5">
        <v>5</v>
      </c>
      <c r="G646" t="s">
        <v>14</v>
      </c>
      <c r="H646" t="s">
        <v>54</v>
      </c>
      <c r="I646" t="s">
        <v>25</v>
      </c>
      <c r="J646" t="s">
        <v>16</v>
      </c>
      <c r="K646">
        <f t="shared" si="120"/>
        <v>1</v>
      </c>
      <c r="L646">
        <f t="shared" si="121"/>
        <v>1</v>
      </c>
      <c r="M646">
        <f t="shared" si="122"/>
        <v>0</v>
      </c>
      <c r="N646">
        <f t="shared" si="123"/>
        <v>1</v>
      </c>
      <c r="O646" s="5">
        <f>SUM(Table1[[#This Row],[Spalte5]:[Spalte6]])*5</f>
        <v>15</v>
      </c>
      <c r="P646" t="s">
        <v>34</v>
      </c>
      <c r="Q646" t="s">
        <v>78</v>
      </c>
      <c r="R646" t="s">
        <v>23</v>
      </c>
      <c r="S646">
        <f t="shared" si="124"/>
        <v>0</v>
      </c>
      <c r="T646">
        <f t="shared" si="125"/>
        <v>1</v>
      </c>
      <c r="U646">
        <f t="shared" si="126"/>
        <v>0</v>
      </c>
      <c r="V646" s="5">
        <f>SUM(Table1[[#This Row],[Spalte94]:[Spalte92]])*5</f>
        <v>5</v>
      </c>
      <c r="W646" t="s">
        <v>58</v>
      </c>
      <c r="X646" s="5">
        <f t="shared" si="127"/>
        <v>0</v>
      </c>
      <c r="Y646" t="s">
        <v>30</v>
      </c>
      <c r="Z646" s="5">
        <f t="shared" si="128"/>
        <v>0</v>
      </c>
      <c r="AA646" t="s">
        <v>19</v>
      </c>
      <c r="AB646" s="5">
        <f t="shared" si="129"/>
        <v>0</v>
      </c>
      <c r="AC646" t="s">
        <v>20</v>
      </c>
      <c r="AD646" s="5">
        <f t="shared" si="130"/>
        <v>0</v>
      </c>
      <c r="AE646" t="s">
        <v>28</v>
      </c>
      <c r="AF646" s="5">
        <f t="shared" si="131"/>
        <v>0</v>
      </c>
      <c r="AG646" s="1">
        <v>4</v>
      </c>
      <c r="AH646" s="6">
        <f>ABS(8-Table1[[#This Row],[Die 1. Frauen des FCSP landet in der Regionalliga Nord (12er Liga) auf Rang...?]])</f>
        <v>4</v>
      </c>
      <c r="AI646" s="6">
        <f>0-Table1[[#This Row],[Spalte16]]</f>
        <v>-4</v>
      </c>
      <c r="AJ646" s="1">
        <v>9</v>
      </c>
      <c r="AK646" s="6">
        <f>ABS(16-Table1[[#This Row],[Die U23 des FCSP landet in der Regionalliga Nord (18er Liga) auf Rang....?]])</f>
        <v>7</v>
      </c>
      <c r="AL646" s="6">
        <f>0-Table1[[#This Row],[Spalte17]]</f>
        <v>-7</v>
      </c>
      <c r="AM64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46"/>
    </row>
    <row r="647" spans="1:42" x14ac:dyDescent="0.25">
      <c r="A647">
        <v>645</v>
      </c>
      <c r="B647" t="s">
        <v>362</v>
      </c>
      <c r="C647" s="1">
        <v>14</v>
      </c>
      <c r="D647" s="6">
        <f>-18+Table1[[#This Row],[Auf welchem Platz landet der FC St. Pauli in der 1. Bundesliga 2025/26?]]</f>
        <v>-4</v>
      </c>
      <c r="E647" t="s">
        <v>98</v>
      </c>
      <c r="F647" s="5"/>
      <c r="G647" t="s">
        <v>14</v>
      </c>
      <c r="H647" t="s">
        <v>54</v>
      </c>
      <c r="I647" t="s">
        <v>25</v>
      </c>
      <c r="J647" t="s">
        <v>17</v>
      </c>
      <c r="K647">
        <f t="shared" si="120"/>
        <v>1</v>
      </c>
      <c r="L647">
        <f t="shared" si="121"/>
        <v>1</v>
      </c>
      <c r="M647">
        <f t="shared" si="122"/>
        <v>1</v>
      </c>
      <c r="N647">
        <f t="shared" si="123"/>
        <v>0</v>
      </c>
      <c r="O647" s="5">
        <f>SUM(Table1[[#This Row],[Spalte5]:[Spalte6]])*5</f>
        <v>15</v>
      </c>
      <c r="P647" t="s">
        <v>78</v>
      </c>
      <c r="Q647" t="s">
        <v>34</v>
      </c>
      <c r="R647" t="s">
        <v>24</v>
      </c>
      <c r="S647">
        <f t="shared" si="124"/>
        <v>0</v>
      </c>
      <c r="T647">
        <f t="shared" si="125"/>
        <v>1</v>
      </c>
      <c r="U647">
        <f t="shared" si="126"/>
        <v>0</v>
      </c>
      <c r="V647" s="5">
        <f>SUM(Table1[[#This Row],[Spalte94]:[Spalte92]])*5</f>
        <v>5</v>
      </c>
      <c r="W647" t="s">
        <v>58</v>
      </c>
      <c r="X647" s="5">
        <f t="shared" si="127"/>
        <v>0</v>
      </c>
      <c r="Y647" t="s">
        <v>48</v>
      </c>
      <c r="Z647" s="5">
        <f t="shared" si="128"/>
        <v>0</v>
      </c>
      <c r="AA647" t="s">
        <v>19</v>
      </c>
      <c r="AB647" s="5">
        <f t="shared" si="129"/>
        <v>0</v>
      </c>
      <c r="AC647" t="s">
        <v>20</v>
      </c>
      <c r="AD647" s="5">
        <f t="shared" si="130"/>
        <v>0</v>
      </c>
      <c r="AE647" t="s">
        <v>32</v>
      </c>
      <c r="AF647" s="5">
        <f t="shared" si="131"/>
        <v>0</v>
      </c>
      <c r="AG647" s="1">
        <v>6</v>
      </c>
      <c r="AH647" s="6">
        <f>ABS(8-Table1[[#This Row],[Die 1. Frauen des FCSP landet in der Regionalliga Nord (12er Liga) auf Rang...?]])</f>
        <v>2</v>
      </c>
      <c r="AI647" s="6">
        <f>0-Table1[[#This Row],[Spalte16]]</f>
        <v>-2</v>
      </c>
      <c r="AJ647" s="1">
        <v>11</v>
      </c>
      <c r="AK647" s="6">
        <f>ABS(16-Table1[[#This Row],[Die U23 des FCSP landet in der Regionalliga Nord (18er Liga) auf Rang....?]])</f>
        <v>5</v>
      </c>
      <c r="AL647" s="6">
        <f>0-Table1[[#This Row],[Spalte17]]</f>
        <v>-5</v>
      </c>
      <c r="AM64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47"/>
    </row>
    <row r="648" spans="1:42" x14ac:dyDescent="0.25">
      <c r="A648">
        <v>646</v>
      </c>
      <c r="B648" t="s">
        <v>482</v>
      </c>
      <c r="C648" s="1">
        <v>14</v>
      </c>
      <c r="D648" s="6">
        <f>-18+Table1[[#This Row],[Auf welchem Platz landet der FC St. Pauli in der 1. Bundesliga 2025/26?]]</f>
        <v>-4</v>
      </c>
      <c r="E648" t="s">
        <v>14</v>
      </c>
      <c r="F648" s="5">
        <v>5</v>
      </c>
      <c r="G648" t="s">
        <v>14</v>
      </c>
      <c r="H648" t="s">
        <v>54</v>
      </c>
      <c r="I648" t="s">
        <v>25</v>
      </c>
      <c r="J648" t="s">
        <v>56</v>
      </c>
      <c r="K648">
        <f t="shared" si="120"/>
        <v>1</v>
      </c>
      <c r="L648">
        <f t="shared" si="121"/>
        <v>1</v>
      </c>
      <c r="M648">
        <f t="shared" si="122"/>
        <v>0</v>
      </c>
      <c r="N648">
        <f t="shared" si="123"/>
        <v>0</v>
      </c>
      <c r="O648" s="5">
        <f>SUM(Table1[[#This Row],[Spalte5]:[Spalte6]])*5</f>
        <v>10</v>
      </c>
      <c r="P648" t="s">
        <v>34</v>
      </c>
      <c r="Q648" t="s">
        <v>15</v>
      </c>
      <c r="R648" t="s">
        <v>23</v>
      </c>
      <c r="S648">
        <f t="shared" si="124"/>
        <v>0</v>
      </c>
      <c r="T648">
        <f t="shared" si="125"/>
        <v>0</v>
      </c>
      <c r="U648">
        <f t="shared" si="126"/>
        <v>0</v>
      </c>
      <c r="V648" s="5">
        <f>SUM(Table1[[#This Row],[Spalte94]:[Spalte92]])*5</f>
        <v>0</v>
      </c>
      <c r="W648" t="s">
        <v>34</v>
      </c>
      <c r="X648" s="5">
        <f t="shared" si="127"/>
        <v>0</v>
      </c>
      <c r="Y648" t="s">
        <v>46</v>
      </c>
      <c r="Z648" s="5">
        <f t="shared" si="128"/>
        <v>0</v>
      </c>
      <c r="AA648" t="s">
        <v>35</v>
      </c>
      <c r="AB648" s="5">
        <f t="shared" si="129"/>
        <v>0</v>
      </c>
      <c r="AC648" t="s">
        <v>27</v>
      </c>
      <c r="AD648" s="5">
        <f t="shared" si="130"/>
        <v>5</v>
      </c>
      <c r="AE648" t="s">
        <v>28</v>
      </c>
      <c r="AF648" s="5">
        <f t="shared" si="131"/>
        <v>0</v>
      </c>
      <c r="AG648" s="1">
        <v>5</v>
      </c>
      <c r="AH648" s="6">
        <f>ABS(8-Table1[[#This Row],[Die 1. Frauen des FCSP landet in der Regionalliga Nord (12er Liga) auf Rang...?]])</f>
        <v>3</v>
      </c>
      <c r="AI648" s="6">
        <f>0-Table1[[#This Row],[Spalte16]]</f>
        <v>-3</v>
      </c>
      <c r="AJ648" s="1">
        <v>12</v>
      </c>
      <c r="AK648" s="6">
        <f>ABS(16-Table1[[#This Row],[Die U23 des FCSP landet in der Regionalliga Nord (18er Liga) auf Rang....?]])</f>
        <v>4</v>
      </c>
      <c r="AL648" s="6">
        <f>0-Table1[[#This Row],[Spalte17]]</f>
        <v>-4</v>
      </c>
      <c r="AM64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48"/>
    </row>
    <row r="649" spans="1:42" x14ac:dyDescent="0.25">
      <c r="A649">
        <v>647</v>
      </c>
      <c r="B649" t="s">
        <v>88</v>
      </c>
      <c r="C649" s="1">
        <v>10</v>
      </c>
      <c r="D649" s="6">
        <f>-18+Table1[[#This Row],[Auf welchem Platz landet der FC St. Pauli in der 1. Bundesliga 2025/26?]]</f>
        <v>-8</v>
      </c>
      <c r="E649" t="s">
        <v>14</v>
      </c>
      <c r="F649" s="5">
        <v>5</v>
      </c>
      <c r="G649" t="s">
        <v>14</v>
      </c>
      <c r="H649" t="s">
        <v>25</v>
      </c>
      <c r="I649" t="s">
        <v>43</v>
      </c>
      <c r="J649" t="s">
        <v>56</v>
      </c>
      <c r="K649">
        <f t="shared" si="120"/>
        <v>1</v>
      </c>
      <c r="L649">
        <f t="shared" si="121"/>
        <v>1</v>
      </c>
      <c r="M649">
        <f t="shared" si="122"/>
        <v>0</v>
      </c>
      <c r="N649">
        <f t="shared" si="123"/>
        <v>0</v>
      </c>
      <c r="O649" s="5">
        <f>SUM(Table1[[#This Row],[Spalte5]:[Spalte6]])*5</f>
        <v>10</v>
      </c>
      <c r="P649" t="s">
        <v>78</v>
      </c>
      <c r="Q649" t="s">
        <v>34</v>
      </c>
      <c r="R649" t="s">
        <v>23</v>
      </c>
      <c r="S649">
        <f t="shared" si="124"/>
        <v>0</v>
      </c>
      <c r="T649">
        <f t="shared" si="125"/>
        <v>1</v>
      </c>
      <c r="U649">
        <f t="shared" si="126"/>
        <v>0</v>
      </c>
      <c r="V649" s="5">
        <f>SUM(Table1[[#This Row],[Spalte94]:[Spalte92]])*5</f>
        <v>5</v>
      </c>
      <c r="W649" t="s">
        <v>23</v>
      </c>
      <c r="X649" s="5">
        <f t="shared" si="127"/>
        <v>0</v>
      </c>
      <c r="Y649" t="s">
        <v>52</v>
      </c>
      <c r="Z649" s="5">
        <f t="shared" si="128"/>
        <v>0</v>
      </c>
      <c r="AA649" t="s">
        <v>19</v>
      </c>
      <c r="AB649" s="5">
        <f t="shared" si="129"/>
        <v>0</v>
      </c>
      <c r="AC649" t="s">
        <v>20</v>
      </c>
      <c r="AD649" s="5">
        <f t="shared" si="130"/>
        <v>0</v>
      </c>
      <c r="AE649" t="s">
        <v>21</v>
      </c>
      <c r="AF649" s="5">
        <f t="shared" si="131"/>
        <v>0</v>
      </c>
      <c r="AG649" s="1">
        <v>6</v>
      </c>
      <c r="AH649" s="6">
        <f>ABS(8-Table1[[#This Row],[Die 1. Frauen des FCSP landet in der Regionalliga Nord (12er Liga) auf Rang...?]])</f>
        <v>2</v>
      </c>
      <c r="AI649" s="6">
        <f>0-Table1[[#This Row],[Spalte16]]</f>
        <v>-2</v>
      </c>
      <c r="AJ649" s="1">
        <v>15</v>
      </c>
      <c r="AK649" s="6">
        <f>ABS(16-Table1[[#This Row],[Die U23 des FCSP landet in der Regionalliga Nord (18er Liga) auf Rang....?]])</f>
        <v>1</v>
      </c>
      <c r="AL649" s="6">
        <f>0-Table1[[#This Row],[Spalte17]]</f>
        <v>-1</v>
      </c>
      <c r="AM64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49"/>
    </row>
    <row r="650" spans="1:42" x14ac:dyDescent="0.25">
      <c r="A650">
        <v>648</v>
      </c>
      <c r="B650" t="s">
        <v>552</v>
      </c>
      <c r="C650" s="1">
        <v>9</v>
      </c>
      <c r="D650" s="6">
        <f>-18+Table1[[#This Row],[Auf welchem Platz landet der FC St. Pauli in der 1. Bundesliga 2025/26?]]</f>
        <v>-9</v>
      </c>
      <c r="E650" t="s">
        <v>14</v>
      </c>
      <c r="F650" s="5">
        <v>5</v>
      </c>
      <c r="G650" t="s">
        <v>14</v>
      </c>
      <c r="H650" t="s">
        <v>25</v>
      </c>
      <c r="I650" t="s">
        <v>56</v>
      </c>
      <c r="J650" t="s">
        <v>17</v>
      </c>
      <c r="K650">
        <f t="shared" si="120"/>
        <v>1</v>
      </c>
      <c r="L650">
        <f t="shared" si="121"/>
        <v>1</v>
      </c>
      <c r="M650">
        <f t="shared" si="122"/>
        <v>1</v>
      </c>
      <c r="N650">
        <f t="shared" si="123"/>
        <v>0</v>
      </c>
      <c r="O650" s="5">
        <f>SUM(Table1[[#This Row],[Spalte5]:[Spalte6]])*5</f>
        <v>15</v>
      </c>
      <c r="P650" t="s">
        <v>78</v>
      </c>
      <c r="Q650" t="s">
        <v>34</v>
      </c>
      <c r="R650" t="s">
        <v>23</v>
      </c>
      <c r="S650">
        <f t="shared" si="124"/>
        <v>0</v>
      </c>
      <c r="T650">
        <f t="shared" si="125"/>
        <v>1</v>
      </c>
      <c r="U650">
        <f t="shared" si="126"/>
        <v>0</v>
      </c>
      <c r="V650" s="5">
        <f>SUM(Table1[[#This Row],[Spalte94]:[Spalte92]])*5</f>
        <v>5</v>
      </c>
      <c r="W650" t="s">
        <v>34</v>
      </c>
      <c r="X650" s="5">
        <f t="shared" si="127"/>
        <v>0</v>
      </c>
      <c r="Y650" t="s">
        <v>18</v>
      </c>
      <c r="Z650" s="5">
        <f t="shared" si="128"/>
        <v>0</v>
      </c>
      <c r="AA650" t="s">
        <v>19</v>
      </c>
      <c r="AB650" s="5">
        <f t="shared" si="129"/>
        <v>0</v>
      </c>
      <c r="AC650" t="s">
        <v>20</v>
      </c>
      <c r="AD650" s="5">
        <f t="shared" si="130"/>
        <v>0</v>
      </c>
      <c r="AE650" t="s">
        <v>32</v>
      </c>
      <c r="AF650" s="5">
        <f t="shared" si="131"/>
        <v>0</v>
      </c>
      <c r="AG650" s="1">
        <v>7</v>
      </c>
      <c r="AH650" s="6">
        <f>ABS(8-Table1[[#This Row],[Die 1. Frauen des FCSP landet in der Regionalliga Nord (12er Liga) auf Rang...?]])</f>
        <v>1</v>
      </c>
      <c r="AI650" s="6">
        <f>0-Table1[[#This Row],[Spalte16]]</f>
        <v>-1</v>
      </c>
      <c r="AJ650" s="1">
        <v>10</v>
      </c>
      <c r="AK650" s="6">
        <f>ABS(16-Table1[[#This Row],[Die U23 des FCSP landet in der Regionalliga Nord (18er Liga) auf Rang....?]])</f>
        <v>6</v>
      </c>
      <c r="AL650" s="6">
        <f>0-Table1[[#This Row],[Spalte17]]</f>
        <v>-6</v>
      </c>
      <c r="AM65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50"/>
    </row>
    <row r="651" spans="1:42" x14ac:dyDescent="0.25">
      <c r="A651">
        <v>649</v>
      </c>
      <c r="B651" t="s">
        <v>949</v>
      </c>
      <c r="C651" s="1">
        <v>12</v>
      </c>
      <c r="D651" s="6">
        <f>-18+Table1[[#This Row],[Auf welchem Platz landet der FC St. Pauli in der 1. Bundesliga 2025/26?]]</f>
        <v>-6</v>
      </c>
      <c r="E651" t="s">
        <v>98</v>
      </c>
      <c r="F651" s="5"/>
      <c r="G651" t="s">
        <v>43</v>
      </c>
      <c r="H651" t="s">
        <v>54</v>
      </c>
      <c r="I651" t="s">
        <v>14</v>
      </c>
      <c r="J651" t="s">
        <v>16</v>
      </c>
      <c r="K651">
        <f t="shared" si="120"/>
        <v>1</v>
      </c>
      <c r="L651">
        <f t="shared" si="121"/>
        <v>0</v>
      </c>
      <c r="M651">
        <f t="shared" si="122"/>
        <v>0</v>
      </c>
      <c r="N651">
        <f t="shared" si="123"/>
        <v>1</v>
      </c>
      <c r="O651" s="5">
        <f>SUM(Table1[[#This Row],[Spalte5]:[Spalte6]])*5</f>
        <v>10</v>
      </c>
      <c r="P651" t="s">
        <v>78</v>
      </c>
      <c r="Q651" t="s">
        <v>34</v>
      </c>
      <c r="R651" t="s">
        <v>15</v>
      </c>
      <c r="S651">
        <f t="shared" si="124"/>
        <v>0</v>
      </c>
      <c r="T651">
        <f t="shared" si="125"/>
        <v>1</v>
      </c>
      <c r="U651">
        <f t="shared" si="126"/>
        <v>0</v>
      </c>
      <c r="V651" s="5">
        <f>SUM(Table1[[#This Row],[Spalte94]:[Spalte92]])*5</f>
        <v>5</v>
      </c>
      <c r="W651" t="s">
        <v>34</v>
      </c>
      <c r="X651" s="5">
        <f t="shared" si="127"/>
        <v>0</v>
      </c>
      <c r="Y651" t="s">
        <v>18</v>
      </c>
      <c r="Z651" s="5">
        <f t="shared" si="128"/>
        <v>0</v>
      </c>
      <c r="AA651" t="s">
        <v>19</v>
      </c>
      <c r="AB651" s="5">
        <f t="shared" si="129"/>
        <v>0</v>
      </c>
      <c r="AC651" t="s">
        <v>20</v>
      </c>
      <c r="AD651" s="5">
        <f t="shared" si="130"/>
        <v>0</v>
      </c>
      <c r="AE651" t="s">
        <v>28</v>
      </c>
      <c r="AF651" s="5">
        <f t="shared" si="131"/>
        <v>0</v>
      </c>
      <c r="AG651" s="1">
        <v>8</v>
      </c>
      <c r="AH651" s="6">
        <f>ABS(8-Table1[[#This Row],[Die 1. Frauen des FCSP landet in der Regionalliga Nord (12er Liga) auf Rang...?]])</f>
        <v>0</v>
      </c>
      <c r="AI651" s="6">
        <v>5</v>
      </c>
      <c r="AJ651" s="1">
        <v>11</v>
      </c>
      <c r="AK651" s="6">
        <f>ABS(16-Table1[[#This Row],[Die U23 des FCSP landet in der Regionalliga Nord (18er Liga) auf Rang....?]])</f>
        <v>5</v>
      </c>
      <c r="AL651" s="6">
        <f>0-Table1[[#This Row],[Spalte17]]</f>
        <v>-5</v>
      </c>
      <c r="AM65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51"/>
    </row>
    <row r="652" spans="1:42" x14ac:dyDescent="0.25">
      <c r="A652">
        <v>650</v>
      </c>
      <c r="B652" t="s">
        <v>376</v>
      </c>
      <c r="C652" s="1">
        <v>13</v>
      </c>
      <c r="D652" s="6">
        <f>-18+Table1[[#This Row],[Auf welchem Platz landet der FC St. Pauli in der 1. Bundesliga 2025/26?]]</f>
        <v>-5</v>
      </c>
      <c r="E652" t="s">
        <v>14</v>
      </c>
      <c r="F652" s="5">
        <v>5</v>
      </c>
      <c r="G652" t="s">
        <v>56</v>
      </c>
      <c r="H652" t="s">
        <v>17</v>
      </c>
      <c r="I652" t="s">
        <v>25</v>
      </c>
      <c r="J652" t="s">
        <v>54</v>
      </c>
      <c r="K652">
        <f t="shared" si="120"/>
        <v>0</v>
      </c>
      <c r="L652">
        <f t="shared" si="121"/>
        <v>1</v>
      </c>
      <c r="M652">
        <f t="shared" si="122"/>
        <v>1</v>
      </c>
      <c r="N652">
        <f t="shared" si="123"/>
        <v>0</v>
      </c>
      <c r="O652" s="5">
        <f>SUM(Table1[[#This Row],[Spalte5]:[Spalte6]])*5</f>
        <v>10</v>
      </c>
      <c r="P652" t="s">
        <v>34</v>
      </c>
      <c r="Q652" t="s">
        <v>78</v>
      </c>
      <c r="R652" t="s">
        <v>23</v>
      </c>
      <c r="S652">
        <f t="shared" si="124"/>
        <v>0</v>
      </c>
      <c r="T652">
        <f t="shared" si="125"/>
        <v>1</v>
      </c>
      <c r="U652">
        <f t="shared" si="126"/>
        <v>0</v>
      </c>
      <c r="V652" s="5">
        <f>SUM(Table1[[#This Row],[Spalte94]:[Spalte92]])*5</f>
        <v>5</v>
      </c>
      <c r="W652" t="s">
        <v>23</v>
      </c>
      <c r="X652" s="5">
        <f t="shared" si="127"/>
        <v>0</v>
      </c>
      <c r="Y652" t="s">
        <v>18</v>
      </c>
      <c r="Z652" s="5">
        <f t="shared" si="128"/>
        <v>0</v>
      </c>
      <c r="AA652" t="s">
        <v>19</v>
      </c>
      <c r="AB652" s="5">
        <f t="shared" si="129"/>
        <v>0</v>
      </c>
      <c r="AC652" t="s">
        <v>20</v>
      </c>
      <c r="AD652" s="5">
        <f t="shared" si="130"/>
        <v>0</v>
      </c>
      <c r="AE652" t="s">
        <v>28</v>
      </c>
      <c r="AF652" s="5">
        <f t="shared" si="131"/>
        <v>0</v>
      </c>
      <c r="AG652" s="1">
        <v>5</v>
      </c>
      <c r="AH652" s="6">
        <f>ABS(8-Table1[[#This Row],[Die 1. Frauen des FCSP landet in der Regionalliga Nord (12er Liga) auf Rang...?]])</f>
        <v>3</v>
      </c>
      <c r="AI652" s="6">
        <f>0-Table1[[#This Row],[Spalte16]]</f>
        <v>-3</v>
      </c>
      <c r="AJ652" s="1">
        <v>13</v>
      </c>
      <c r="AK652" s="6">
        <f>ABS(16-Table1[[#This Row],[Die U23 des FCSP landet in der Regionalliga Nord (18er Liga) auf Rang....?]])</f>
        <v>3</v>
      </c>
      <c r="AL652" s="6">
        <f>0-Table1[[#This Row],[Spalte17]]</f>
        <v>-3</v>
      </c>
      <c r="AM65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52"/>
    </row>
    <row r="653" spans="1:42" x14ac:dyDescent="0.25">
      <c r="A653">
        <v>651</v>
      </c>
      <c r="B653" t="s">
        <v>456</v>
      </c>
      <c r="C653" s="1">
        <v>15</v>
      </c>
      <c r="D653" s="6">
        <f>-18+Table1[[#This Row],[Auf welchem Platz landet der FC St. Pauli in der 1. Bundesliga 2025/26?]]</f>
        <v>-3</v>
      </c>
      <c r="E653" t="s">
        <v>14</v>
      </c>
      <c r="F653" s="5">
        <v>5</v>
      </c>
      <c r="G653" t="s">
        <v>14</v>
      </c>
      <c r="H653" t="s">
        <v>56</v>
      </c>
      <c r="I653" t="s">
        <v>25</v>
      </c>
      <c r="J653" t="s">
        <v>54</v>
      </c>
      <c r="K653">
        <f t="shared" si="120"/>
        <v>1</v>
      </c>
      <c r="L653">
        <f t="shared" si="121"/>
        <v>1</v>
      </c>
      <c r="M653">
        <f t="shared" si="122"/>
        <v>0</v>
      </c>
      <c r="N653">
        <f t="shared" si="123"/>
        <v>0</v>
      </c>
      <c r="O653" s="5">
        <f>SUM(Table1[[#This Row],[Spalte5]:[Spalte6]])*5</f>
        <v>10</v>
      </c>
      <c r="P653" t="s">
        <v>78</v>
      </c>
      <c r="Q653" t="s">
        <v>34</v>
      </c>
      <c r="R653" t="s">
        <v>15</v>
      </c>
      <c r="S653">
        <f t="shared" si="124"/>
        <v>0</v>
      </c>
      <c r="T653">
        <f t="shared" si="125"/>
        <v>1</v>
      </c>
      <c r="U653">
        <f t="shared" si="126"/>
        <v>0</v>
      </c>
      <c r="V653" s="5">
        <f>SUM(Table1[[#This Row],[Spalte94]:[Spalte92]])*5</f>
        <v>5</v>
      </c>
      <c r="W653" t="s">
        <v>34</v>
      </c>
      <c r="X653" s="5">
        <f t="shared" si="127"/>
        <v>0</v>
      </c>
      <c r="Y653" t="s">
        <v>52</v>
      </c>
      <c r="Z653" s="5">
        <f t="shared" si="128"/>
        <v>0</v>
      </c>
      <c r="AA653" t="s">
        <v>19</v>
      </c>
      <c r="AB653" s="5">
        <f t="shared" si="129"/>
        <v>0</v>
      </c>
      <c r="AC653" t="s">
        <v>20</v>
      </c>
      <c r="AD653" s="5">
        <f t="shared" si="130"/>
        <v>0</v>
      </c>
      <c r="AE653" t="s">
        <v>28</v>
      </c>
      <c r="AF653" s="5">
        <f t="shared" si="131"/>
        <v>0</v>
      </c>
      <c r="AG653" s="1">
        <v>4</v>
      </c>
      <c r="AH653" s="6">
        <f>ABS(8-Table1[[#This Row],[Die 1. Frauen des FCSP landet in der Regionalliga Nord (12er Liga) auf Rang...?]])</f>
        <v>4</v>
      </c>
      <c r="AI653" s="6">
        <f>0-Table1[[#This Row],[Spalte16]]</f>
        <v>-4</v>
      </c>
      <c r="AJ653" s="1">
        <v>12</v>
      </c>
      <c r="AK653" s="6">
        <f>ABS(16-Table1[[#This Row],[Die U23 des FCSP landet in der Regionalliga Nord (18er Liga) auf Rang....?]])</f>
        <v>4</v>
      </c>
      <c r="AL653" s="6">
        <f>0-Table1[[#This Row],[Spalte17]]</f>
        <v>-4</v>
      </c>
      <c r="AM65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53"/>
    </row>
    <row r="654" spans="1:42" x14ac:dyDescent="0.25">
      <c r="A654">
        <v>652</v>
      </c>
      <c r="B654" t="s">
        <v>187</v>
      </c>
      <c r="C654" s="1">
        <v>13</v>
      </c>
      <c r="D654" s="6">
        <f>-18+Table1[[#This Row],[Auf welchem Platz landet der FC St. Pauli in der 1. Bundesliga 2025/26?]]</f>
        <v>-5</v>
      </c>
      <c r="E654" t="s">
        <v>14</v>
      </c>
      <c r="F654" s="5">
        <v>5</v>
      </c>
      <c r="G654" t="s">
        <v>54</v>
      </c>
      <c r="H654" t="s">
        <v>17</v>
      </c>
      <c r="I654" t="s">
        <v>58</v>
      </c>
      <c r="J654" t="s">
        <v>16</v>
      </c>
      <c r="K654">
        <f t="shared" si="120"/>
        <v>0</v>
      </c>
      <c r="L654">
        <f t="shared" si="121"/>
        <v>0</v>
      </c>
      <c r="M654">
        <f t="shared" si="122"/>
        <v>1</v>
      </c>
      <c r="N654">
        <f t="shared" si="123"/>
        <v>1</v>
      </c>
      <c r="O654" s="5">
        <f>SUM(Table1[[#This Row],[Spalte5]:[Spalte6]])*5</f>
        <v>10</v>
      </c>
      <c r="P654" t="s">
        <v>23</v>
      </c>
      <c r="Q654" t="s">
        <v>41</v>
      </c>
      <c r="R654" t="s">
        <v>34</v>
      </c>
      <c r="S654">
        <f t="shared" si="124"/>
        <v>0</v>
      </c>
      <c r="T654">
        <f t="shared" si="125"/>
        <v>0</v>
      </c>
      <c r="U654">
        <f t="shared" si="126"/>
        <v>0</v>
      </c>
      <c r="V654" s="5">
        <f>SUM(Table1[[#This Row],[Spalte94]:[Spalte92]])*5</f>
        <v>0</v>
      </c>
      <c r="W654" t="s">
        <v>23</v>
      </c>
      <c r="X654" s="5">
        <f t="shared" si="127"/>
        <v>0</v>
      </c>
      <c r="Y654" t="s">
        <v>52</v>
      </c>
      <c r="Z654" s="5">
        <f t="shared" si="128"/>
        <v>0</v>
      </c>
      <c r="AA654" t="s">
        <v>65</v>
      </c>
      <c r="AB654" s="5">
        <f t="shared" si="129"/>
        <v>5</v>
      </c>
      <c r="AC654" t="s">
        <v>27</v>
      </c>
      <c r="AD654" s="5">
        <f t="shared" si="130"/>
        <v>5</v>
      </c>
      <c r="AE654" t="s">
        <v>32</v>
      </c>
      <c r="AF654" s="5">
        <f t="shared" si="131"/>
        <v>0</v>
      </c>
      <c r="AG654" s="1">
        <v>3</v>
      </c>
      <c r="AH654" s="6">
        <f>ABS(8-Table1[[#This Row],[Die 1. Frauen des FCSP landet in der Regionalliga Nord (12er Liga) auf Rang...?]])</f>
        <v>5</v>
      </c>
      <c r="AI654" s="6">
        <f>0-Table1[[#This Row],[Spalte16]]</f>
        <v>-5</v>
      </c>
      <c r="AJ654" s="1">
        <v>15</v>
      </c>
      <c r="AK654" s="6">
        <f>ABS(16-Table1[[#This Row],[Die U23 des FCSP landet in der Regionalliga Nord (18er Liga) auf Rang....?]])</f>
        <v>1</v>
      </c>
      <c r="AL654" s="6">
        <f>0-Table1[[#This Row],[Spalte17]]</f>
        <v>-1</v>
      </c>
      <c r="AM65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54"/>
    </row>
    <row r="655" spans="1:42" x14ac:dyDescent="0.25">
      <c r="A655">
        <v>653</v>
      </c>
      <c r="B655" t="s">
        <v>643</v>
      </c>
      <c r="C655" s="1">
        <v>12</v>
      </c>
      <c r="D655" s="6">
        <f>-18+Table1[[#This Row],[Auf welchem Platz landet der FC St. Pauli in der 1. Bundesliga 2025/26?]]</f>
        <v>-6</v>
      </c>
      <c r="E655" t="s">
        <v>14</v>
      </c>
      <c r="F655" s="5">
        <v>5</v>
      </c>
      <c r="G655" t="s">
        <v>54</v>
      </c>
      <c r="H655" t="s">
        <v>25</v>
      </c>
      <c r="I655" t="s">
        <v>14</v>
      </c>
      <c r="J655" t="s">
        <v>17</v>
      </c>
      <c r="K655">
        <f t="shared" si="120"/>
        <v>1</v>
      </c>
      <c r="L655">
        <f t="shared" si="121"/>
        <v>1</v>
      </c>
      <c r="M655">
        <f t="shared" si="122"/>
        <v>1</v>
      </c>
      <c r="N655">
        <f t="shared" si="123"/>
        <v>0</v>
      </c>
      <c r="O655" s="5">
        <f>SUM(Table1[[#This Row],[Spalte5]:[Spalte6]])*5</f>
        <v>15</v>
      </c>
      <c r="P655" t="s">
        <v>78</v>
      </c>
      <c r="Q655" t="s">
        <v>34</v>
      </c>
      <c r="R655" t="s">
        <v>133</v>
      </c>
      <c r="S655">
        <f t="shared" si="124"/>
        <v>0</v>
      </c>
      <c r="T655">
        <f t="shared" si="125"/>
        <v>1</v>
      </c>
      <c r="U655">
        <f t="shared" si="126"/>
        <v>0</v>
      </c>
      <c r="V655" s="5">
        <f>SUM(Table1[[#This Row],[Spalte94]:[Spalte92]])*5</f>
        <v>5</v>
      </c>
      <c r="W655" t="s">
        <v>50</v>
      </c>
      <c r="X655" s="5">
        <f t="shared" si="127"/>
        <v>0</v>
      </c>
      <c r="Y655" t="s">
        <v>18</v>
      </c>
      <c r="Z655" s="5">
        <f t="shared" si="128"/>
        <v>0</v>
      </c>
      <c r="AA655" t="s">
        <v>19</v>
      </c>
      <c r="AB655" s="5">
        <f t="shared" si="129"/>
        <v>0</v>
      </c>
      <c r="AC655" t="s">
        <v>20</v>
      </c>
      <c r="AD655" s="5">
        <f t="shared" si="130"/>
        <v>0</v>
      </c>
      <c r="AE655" t="s">
        <v>37</v>
      </c>
      <c r="AF655" s="5">
        <f t="shared" si="131"/>
        <v>0</v>
      </c>
      <c r="AG655" s="1">
        <v>2</v>
      </c>
      <c r="AH655" s="6">
        <f>ABS(8-Table1[[#This Row],[Die 1. Frauen des FCSP landet in der Regionalliga Nord (12er Liga) auf Rang...?]])</f>
        <v>6</v>
      </c>
      <c r="AI655" s="6">
        <f>0-Table1[[#This Row],[Spalte16]]</f>
        <v>-6</v>
      </c>
      <c r="AJ655" s="1">
        <v>12</v>
      </c>
      <c r="AK655" s="6">
        <f>ABS(16-Table1[[#This Row],[Die U23 des FCSP landet in der Regionalliga Nord (18er Liga) auf Rang....?]])</f>
        <v>4</v>
      </c>
      <c r="AL655" s="6">
        <f>0-Table1[[#This Row],[Spalte17]]</f>
        <v>-4</v>
      </c>
      <c r="AM65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55"/>
    </row>
    <row r="656" spans="1:42" x14ac:dyDescent="0.25">
      <c r="A656">
        <v>654</v>
      </c>
      <c r="B656" t="s">
        <v>217</v>
      </c>
      <c r="C656" s="1">
        <v>13</v>
      </c>
      <c r="D656" s="6">
        <f>-18+Table1[[#This Row],[Auf welchem Platz landet der FC St. Pauli in der 1. Bundesliga 2025/26?]]</f>
        <v>-5</v>
      </c>
      <c r="E656" t="s">
        <v>14</v>
      </c>
      <c r="F656" s="5">
        <v>5</v>
      </c>
      <c r="G656" t="s">
        <v>14</v>
      </c>
      <c r="H656" t="s">
        <v>54</v>
      </c>
      <c r="I656" t="s">
        <v>25</v>
      </c>
      <c r="J656" t="s">
        <v>56</v>
      </c>
      <c r="K656">
        <f t="shared" si="120"/>
        <v>1</v>
      </c>
      <c r="L656">
        <f t="shared" si="121"/>
        <v>1</v>
      </c>
      <c r="M656">
        <f t="shared" si="122"/>
        <v>0</v>
      </c>
      <c r="N656">
        <f t="shared" si="123"/>
        <v>0</v>
      </c>
      <c r="O656" s="5">
        <f>SUM(Table1[[#This Row],[Spalte5]:[Spalte6]])*5</f>
        <v>10</v>
      </c>
      <c r="P656" t="s">
        <v>34</v>
      </c>
      <c r="Q656" t="s">
        <v>78</v>
      </c>
      <c r="R656" t="s">
        <v>23</v>
      </c>
      <c r="S656">
        <f t="shared" si="124"/>
        <v>0</v>
      </c>
      <c r="T656">
        <f t="shared" si="125"/>
        <v>1</v>
      </c>
      <c r="U656">
        <f t="shared" si="126"/>
        <v>0</v>
      </c>
      <c r="V656" s="5">
        <f>SUM(Table1[[#This Row],[Spalte94]:[Spalte92]])*5</f>
        <v>5</v>
      </c>
      <c r="W656" t="s">
        <v>15</v>
      </c>
      <c r="X656" s="5">
        <f t="shared" si="127"/>
        <v>0</v>
      </c>
      <c r="Y656" t="s">
        <v>18</v>
      </c>
      <c r="Z656" s="5">
        <f t="shared" si="128"/>
        <v>0</v>
      </c>
      <c r="AA656" t="s">
        <v>19</v>
      </c>
      <c r="AB656" s="5">
        <f t="shared" si="129"/>
        <v>0</v>
      </c>
      <c r="AC656" t="s">
        <v>20</v>
      </c>
      <c r="AD656" s="5">
        <f t="shared" si="130"/>
        <v>0</v>
      </c>
      <c r="AE656" t="s">
        <v>32</v>
      </c>
      <c r="AF656" s="5">
        <f t="shared" si="131"/>
        <v>0</v>
      </c>
      <c r="AG656" s="1">
        <v>4</v>
      </c>
      <c r="AH656" s="6">
        <f>ABS(8-Table1[[#This Row],[Die 1. Frauen des FCSP landet in der Regionalliga Nord (12er Liga) auf Rang...?]])</f>
        <v>4</v>
      </c>
      <c r="AI656" s="6">
        <f>0-Table1[[#This Row],[Spalte16]]</f>
        <v>-4</v>
      </c>
      <c r="AJ656" s="1">
        <v>14</v>
      </c>
      <c r="AK656" s="6">
        <f>ABS(16-Table1[[#This Row],[Die U23 des FCSP landet in der Regionalliga Nord (18er Liga) auf Rang....?]])</f>
        <v>2</v>
      </c>
      <c r="AL656" s="6">
        <f>0-Table1[[#This Row],[Spalte17]]</f>
        <v>-2</v>
      </c>
      <c r="AM65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56"/>
    </row>
    <row r="657" spans="1:42" x14ac:dyDescent="0.25">
      <c r="A657">
        <v>655</v>
      </c>
      <c r="B657" t="s">
        <v>610</v>
      </c>
      <c r="C657" s="1">
        <v>12</v>
      </c>
      <c r="D657" s="6">
        <f>-18+Table1[[#This Row],[Auf welchem Platz landet der FC St. Pauli in der 1. Bundesliga 2025/26?]]</f>
        <v>-6</v>
      </c>
      <c r="E657" t="s">
        <v>14</v>
      </c>
      <c r="F657" s="5">
        <v>5</v>
      </c>
      <c r="G657" t="s">
        <v>14</v>
      </c>
      <c r="H657" t="s">
        <v>56</v>
      </c>
      <c r="I657" t="s">
        <v>25</v>
      </c>
      <c r="J657" t="s">
        <v>17</v>
      </c>
      <c r="K657">
        <f t="shared" si="120"/>
        <v>1</v>
      </c>
      <c r="L657">
        <f t="shared" si="121"/>
        <v>1</v>
      </c>
      <c r="M657">
        <f t="shared" si="122"/>
        <v>1</v>
      </c>
      <c r="N657">
        <f t="shared" si="123"/>
        <v>0</v>
      </c>
      <c r="O657" s="5">
        <f>SUM(Table1[[#This Row],[Spalte5]:[Spalte6]])*5</f>
        <v>15</v>
      </c>
      <c r="P657" t="s">
        <v>23</v>
      </c>
      <c r="Q657" t="s">
        <v>34</v>
      </c>
      <c r="R657" t="s">
        <v>15</v>
      </c>
      <c r="S657">
        <f t="shared" si="124"/>
        <v>0</v>
      </c>
      <c r="T657">
        <f t="shared" si="125"/>
        <v>0</v>
      </c>
      <c r="U657">
        <f t="shared" si="126"/>
        <v>0</v>
      </c>
      <c r="V657" s="5">
        <f>SUM(Table1[[#This Row],[Spalte94]:[Spalte92]])*5</f>
        <v>0</v>
      </c>
      <c r="W657" t="s">
        <v>23</v>
      </c>
      <c r="X657" s="5">
        <f t="shared" si="127"/>
        <v>0</v>
      </c>
      <c r="Y657" t="s">
        <v>46</v>
      </c>
      <c r="Z657" s="5">
        <f t="shared" si="128"/>
        <v>0</v>
      </c>
      <c r="AA657" t="s">
        <v>19</v>
      </c>
      <c r="AB657" s="5">
        <f t="shared" si="129"/>
        <v>0</v>
      </c>
      <c r="AC657" t="s">
        <v>20</v>
      </c>
      <c r="AD657" s="5">
        <f t="shared" si="130"/>
        <v>0</v>
      </c>
      <c r="AE657" t="s">
        <v>28</v>
      </c>
      <c r="AF657" s="5">
        <f t="shared" si="131"/>
        <v>0</v>
      </c>
      <c r="AG657" s="1">
        <v>9</v>
      </c>
      <c r="AH657" s="6">
        <f>ABS(8-Table1[[#This Row],[Die 1. Frauen des FCSP landet in der Regionalliga Nord (12er Liga) auf Rang...?]])</f>
        <v>1</v>
      </c>
      <c r="AI657" s="6">
        <f>0-Table1[[#This Row],[Spalte16]]</f>
        <v>-1</v>
      </c>
      <c r="AJ657" s="1">
        <v>12</v>
      </c>
      <c r="AK657" s="6">
        <f>ABS(16-Table1[[#This Row],[Die U23 des FCSP landet in der Regionalliga Nord (18er Liga) auf Rang....?]])</f>
        <v>4</v>
      </c>
      <c r="AL657" s="6">
        <f>0-Table1[[#This Row],[Spalte17]]</f>
        <v>-4</v>
      </c>
      <c r="AM65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57"/>
    </row>
    <row r="658" spans="1:42" x14ac:dyDescent="0.25">
      <c r="A658">
        <v>656</v>
      </c>
      <c r="B658" t="s">
        <v>484</v>
      </c>
      <c r="C658" s="1">
        <v>14</v>
      </c>
      <c r="D658" s="6">
        <f>-18+Table1[[#This Row],[Auf welchem Platz landet der FC St. Pauli in der 1. Bundesliga 2025/26?]]</f>
        <v>-4</v>
      </c>
      <c r="E658" t="s">
        <v>14</v>
      </c>
      <c r="F658" s="5">
        <v>5</v>
      </c>
      <c r="G658" t="s">
        <v>14</v>
      </c>
      <c r="H658" t="s">
        <v>25</v>
      </c>
      <c r="I658" t="s">
        <v>43</v>
      </c>
      <c r="J658" t="s">
        <v>56</v>
      </c>
      <c r="K658">
        <f t="shared" si="120"/>
        <v>1</v>
      </c>
      <c r="L658">
        <f t="shared" si="121"/>
        <v>1</v>
      </c>
      <c r="M658">
        <f t="shared" si="122"/>
        <v>0</v>
      </c>
      <c r="N658">
        <f t="shared" si="123"/>
        <v>0</v>
      </c>
      <c r="O658" s="5">
        <f>SUM(Table1[[#This Row],[Spalte5]:[Spalte6]])*5</f>
        <v>10</v>
      </c>
      <c r="P658" t="s">
        <v>15</v>
      </c>
      <c r="Q658" t="s">
        <v>78</v>
      </c>
      <c r="R658" t="s">
        <v>58</v>
      </c>
      <c r="S658">
        <f t="shared" si="124"/>
        <v>0</v>
      </c>
      <c r="T658">
        <f t="shared" si="125"/>
        <v>1</v>
      </c>
      <c r="U658">
        <f t="shared" si="126"/>
        <v>0</v>
      </c>
      <c r="V658" s="5">
        <f>SUM(Table1[[#This Row],[Spalte94]:[Spalte92]])*5</f>
        <v>5</v>
      </c>
      <c r="W658" t="s">
        <v>15</v>
      </c>
      <c r="X658" s="5">
        <f t="shared" si="127"/>
        <v>0</v>
      </c>
      <c r="Y658" t="s">
        <v>18</v>
      </c>
      <c r="Z658" s="5">
        <f t="shared" si="128"/>
        <v>0</v>
      </c>
      <c r="AA658" t="s">
        <v>19</v>
      </c>
      <c r="AB658" s="5">
        <f t="shared" si="129"/>
        <v>0</v>
      </c>
      <c r="AC658" t="s">
        <v>20</v>
      </c>
      <c r="AD658" s="5">
        <f t="shared" si="130"/>
        <v>0</v>
      </c>
      <c r="AE658" t="s">
        <v>32</v>
      </c>
      <c r="AF658" s="5">
        <f t="shared" si="131"/>
        <v>0</v>
      </c>
      <c r="AG658" s="1">
        <v>4</v>
      </c>
      <c r="AH658" s="6">
        <f>ABS(8-Table1[[#This Row],[Die 1. Frauen des FCSP landet in der Regionalliga Nord (12er Liga) auf Rang...?]])</f>
        <v>4</v>
      </c>
      <c r="AI658" s="6">
        <f>0-Table1[[#This Row],[Spalte16]]</f>
        <v>-4</v>
      </c>
      <c r="AJ658" s="1">
        <v>13</v>
      </c>
      <c r="AK658" s="6">
        <f>ABS(16-Table1[[#This Row],[Die U23 des FCSP landet in der Regionalliga Nord (18er Liga) auf Rang....?]])</f>
        <v>3</v>
      </c>
      <c r="AL658" s="6">
        <f>0-Table1[[#This Row],[Spalte17]]</f>
        <v>-3</v>
      </c>
      <c r="AM65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58"/>
    </row>
    <row r="659" spans="1:42" x14ac:dyDescent="0.25">
      <c r="A659">
        <v>657</v>
      </c>
      <c r="B659" t="s">
        <v>869</v>
      </c>
      <c r="C659" s="1">
        <v>14</v>
      </c>
      <c r="D659" s="6">
        <f>-18+Table1[[#This Row],[Auf welchem Platz landet der FC St. Pauli in der 1. Bundesliga 2025/26?]]</f>
        <v>-4</v>
      </c>
      <c r="E659" t="s">
        <v>56</v>
      </c>
      <c r="F659" s="5"/>
      <c r="G659" t="s">
        <v>14</v>
      </c>
      <c r="H659" t="s">
        <v>56</v>
      </c>
      <c r="I659" t="s">
        <v>16</v>
      </c>
      <c r="J659" t="s">
        <v>25</v>
      </c>
      <c r="K659">
        <f t="shared" si="120"/>
        <v>1</v>
      </c>
      <c r="L659">
        <f t="shared" si="121"/>
        <v>1</v>
      </c>
      <c r="M659">
        <f t="shared" si="122"/>
        <v>0</v>
      </c>
      <c r="N659">
        <f t="shared" si="123"/>
        <v>1</v>
      </c>
      <c r="O659" s="5">
        <f>SUM(Table1[[#This Row],[Spalte5]:[Spalte6]])*5</f>
        <v>15</v>
      </c>
      <c r="P659" t="s">
        <v>34</v>
      </c>
      <c r="Q659" t="s">
        <v>78</v>
      </c>
      <c r="R659" t="s">
        <v>24</v>
      </c>
      <c r="S659">
        <f t="shared" si="124"/>
        <v>0</v>
      </c>
      <c r="T659">
        <f t="shared" si="125"/>
        <v>1</v>
      </c>
      <c r="U659">
        <f t="shared" si="126"/>
        <v>0</v>
      </c>
      <c r="V659" s="5">
        <f>SUM(Table1[[#This Row],[Spalte94]:[Spalte92]])*5</f>
        <v>5</v>
      </c>
      <c r="W659" t="s">
        <v>15</v>
      </c>
      <c r="X659" s="5">
        <f t="shared" si="127"/>
        <v>0</v>
      </c>
      <c r="Y659" t="s">
        <v>52</v>
      </c>
      <c r="Z659" s="5">
        <f t="shared" si="128"/>
        <v>0</v>
      </c>
      <c r="AA659" t="s">
        <v>19</v>
      </c>
      <c r="AB659" s="5">
        <f t="shared" si="129"/>
        <v>0</v>
      </c>
      <c r="AC659" t="s">
        <v>20</v>
      </c>
      <c r="AD659" s="5">
        <f t="shared" si="130"/>
        <v>0</v>
      </c>
      <c r="AE659" t="s">
        <v>28</v>
      </c>
      <c r="AF659" s="5">
        <f t="shared" si="131"/>
        <v>0</v>
      </c>
      <c r="AG659" s="1">
        <v>4</v>
      </c>
      <c r="AH659" s="6">
        <f>ABS(8-Table1[[#This Row],[Die 1. Frauen des FCSP landet in der Regionalliga Nord (12er Liga) auf Rang...?]])</f>
        <v>4</v>
      </c>
      <c r="AI659" s="6">
        <f>0-Table1[[#This Row],[Spalte16]]</f>
        <v>-4</v>
      </c>
      <c r="AJ659" s="1">
        <v>13</v>
      </c>
      <c r="AK659" s="6">
        <f>ABS(16-Table1[[#This Row],[Die U23 des FCSP landet in der Regionalliga Nord (18er Liga) auf Rang....?]])</f>
        <v>3</v>
      </c>
      <c r="AL659" s="6">
        <f>0-Table1[[#This Row],[Spalte17]]</f>
        <v>-3</v>
      </c>
      <c r="AM65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59"/>
    </row>
    <row r="660" spans="1:42" x14ac:dyDescent="0.25">
      <c r="A660">
        <v>658</v>
      </c>
      <c r="B660" t="s">
        <v>172</v>
      </c>
      <c r="C660" s="1">
        <v>14</v>
      </c>
      <c r="D660" s="6">
        <f>-18+Table1[[#This Row],[Auf welchem Platz landet der FC St. Pauli in der 1. Bundesliga 2025/26?]]</f>
        <v>-4</v>
      </c>
      <c r="E660" t="s">
        <v>14</v>
      </c>
      <c r="F660" s="5">
        <v>5</v>
      </c>
      <c r="G660" t="s">
        <v>14</v>
      </c>
      <c r="H660" t="s">
        <v>54</v>
      </c>
      <c r="I660" t="s">
        <v>56</v>
      </c>
      <c r="J660" t="s">
        <v>17</v>
      </c>
      <c r="K660">
        <f t="shared" si="120"/>
        <v>1</v>
      </c>
      <c r="L660">
        <f t="shared" si="121"/>
        <v>0</v>
      </c>
      <c r="M660">
        <f t="shared" si="122"/>
        <v>1</v>
      </c>
      <c r="N660">
        <f t="shared" si="123"/>
        <v>0</v>
      </c>
      <c r="O660" s="5">
        <f>SUM(Table1[[#This Row],[Spalte5]:[Spalte6]])*5</f>
        <v>10</v>
      </c>
      <c r="P660" t="s">
        <v>34</v>
      </c>
      <c r="Q660" t="s">
        <v>15</v>
      </c>
      <c r="R660" t="s">
        <v>23</v>
      </c>
      <c r="S660">
        <f t="shared" si="124"/>
        <v>0</v>
      </c>
      <c r="T660">
        <f t="shared" si="125"/>
        <v>0</v>
      </c>
      <c r="U660">
        <f t="shared" si="126"/>
        <v>0</v>
      </c>
      <c r="V660" s="5">
        <f>SUM(Table1[[#This Row],[Spalte94]:[Spalte92]])*5</f>
        <v>0</v>
      </c>
      <c r="W660" t="s">
        <v>34</v>
      </c>
      <c r="X660" s="5">
        <f t="shared" si="127"/>
        <v>0</v>
      </c>
      <c r="Y660" t="s">
        <v>18</v>
      </c>
      <c r="Z660" s="5">
        <f t="shared" si="128"/>
        <v>0</v>
      </c>
      <c r="AA660" t="s">
        <v>19</v>
      </c>
      <c r="AB660" s="5">
        <f t="shared" si="129"/>
        <v>0</v>
      </c>
      <c r="AC660" t="s">
        <v>27</v>
      </c>
      <c r="AD660" s="5">
        <f t="shared" si="130"/>
        <v>5</v>
      </c>
      <c r="AE660" t="s">
        <v>37</v>
      </c>
      <c r="AF660" s="5">
        <f t="shared" si="131"/>
        <v>0</v>
      </c>
      <c r="AG660" s="1">
        <v>4</v>
      </c>
      <c r="AH660" s="6">
        <f>ABS(8-Table1[[#This Row],[Die 1. Frauen des FCSP landet in der Regionalliga Nord (12er Liga) auf Rang...?]])</f>
        <v>4</v>
      </c>
      <c r="AI660" s="6">
        <f>0-Table1[[#This Row],[Spalte16]]</f>
        <v>-4</v>
      </c>
      <c r="AJ660" s="1">
        <v>13</v>
      </c>
      <c r="AK660" s="6">
        <f>ABS(16-Table1[[#This Row],[Die U23 des FCSP landet in der Regionalliga Nord (18er Liga) auf Rang....?]])</f>
        <v>3</v>
      </c>
      <c r="AL660" s="6">
        <f>0-Table1[[#This Row],[Spalte17]]</f>
        <v>-3</v>
      </c>
      <c r="AM66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60"/>
    </row>
    <row r="661" spans="1:42" x14ac:dyDescent="0.25">
      <c r="A661">
        <v>659</v>
      </c>
      <c r="B661" t="s">
        <v>364</v>
      </c>
      <c r="C661" s="1">
        <v>10</v>
      </c>
      <c r="D661" s="6">
        <f>-18+Table1[[#This Row],[Auf welchem Platz landet der FC St. Pauli in der 1. Bundesliga 2025/26?]]</f>
        <v>-8</v>
      </c>
      <c r="E661" t="s">
        <v>14</v>
      </c>
      <c r="F661" s="5">
        <v>5</v>
      </c>
      <c r="G661" t="s">
        <v>14</v>
      </c>
      <c r="H661" t="s">
        <v>56</v>
      </c>
      <c r="I661" t="s">
        <v>17</v>
      </c>
      <c r="J661" t="s">
        <v>54</v>
      </c>
      <c r="K661">
        <f t="shared" si="120"/>
        <v>1</v>
      </c>
      <c r="L661">
        <f t="shared" si="121"/>
        <v>0</v>
      </c>
      <c r="M661">
        <f t="shared" si="122"/>
        <v>1</v>
      </c>
      <c r="N661">
        <f t="shared" si="123"/>
        <v>0</v>
      </c>
      <c r="O661" s="5">
        <f>SUM(Table1[[#This Row],[Spalte5]:[Spalte6]])*5</f>
        <v>10</v>
      </c>
      <c r="P661" t="s">
        <v>34</v>
      </c>
      <c r="Q661" t="s">
        <v>24</v>
      </c>
      <c r="R661" t="s">
        <v>15</v>
      </c>
      <c r="S661">
        <f t="shared" si="124"/>
        <v>0</v>
      </c>
      <c r="T661">
        <f t="shared" si="125"/>
        <v>0</v>
      </c>
      <c r="U661">
        <f t="shared" si="126"/>
        <v>0</v>
      </c>
      <c r="V661" s="5">
        <f>SUM(Table1[[#This Row],[Spalte94]:[Spalte92]])*5</f>
        <v>0</v>
      </c>
      <c r="W661" t="s">
        <v>15</v>
      </c>
      <c r="X661" s="5">
        <f t="shared" si="127"/>
        <v>0</v>
      </c>
      <c r="Y661" t="s">
        <v>18</v>
      </c>
      <c r="Z661" s="5">
        <f t="shared" si="128"/>
        <v>0</v>
      </c>
      <c r="AA661" t="s">
        <v>19</v>
      </c>
      <c r="AB661" s="5">
        <f t="shared" si="129"/>
        <v>0</v>
      </c>
      <c r="AC661" t="s">
        <v>27</v>
      </c>
      <c r="AD661" s="5">
        <f t="shared" si="130"/>
        <v>5</v>
      </c>
      <c r="AE661" t="s">
        <v>28</v>
      </c>
      <c r="AF661" s="5">
        <f t="shared" si="131"/>
        <v>0</v>
      </c>
      <c r="AG661" s="1">
        <v>6</v>
      </c>
      <c r="AH661" s="6">
        <f>ABS(8-Table1[[#This Row],[Die 1. Frauen des FCSP landet in der Regionalliga Nord (12er Liga) auf Rang...?]])</f>
        <v>2</v>
      </c>
      <c r="AI661" s="6">
        <f>0-Table1[[#This Row],[Spalte16]]</f>
        <v>-2</v>
      </c>
      <c r="AJ661" s="1">
        <v>17</v>
      </c>
      <c r="AK661" s="6">
        <f>ABS(16-Table1[[#This Row],[Die U23 des FCSP landet in der Regionalliga Nord (18er Liga) auf Rang....?]])</f>
        <v>1</v>
      </c>
      <c r="AL661" s="6">
        <f>0-Table1[[#This Row],[Spalte17]]</f>
        <v>-1</v>
      </c>
      <c r="AM66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61"/>
    </row>
    <row r="662" spans="1:42" x14ac:dyDescent="0.25">
      <c r="A662">
        <v>660</v>
      </c>
      <c r="B662" t="s">
        <v>814</v>
      </c>
      <c r="C662" s="1">
        <v>11</v>
      </c>
      <c r="D662" s="6">
        <f>-18+Table1[[#This Row],[Auf welchem Platz landet der FC St. Pauli in der 1. Bundesliga 2025/26?]]</f>
        <v>-7</v>
      </c>
      <c r="E662" t="s">
        <v>56</v>
      </c>
      <c r="F662" s="5"/>
      <c r="G662" t="s">
        <v>14</v>
      </c>
      <c r="H662" t="s">
        <v>56</v>
      </c>
      <c r="I662" t="s">
        <v>54</v>
      </c>
      <c r="J662" t="s">
        <v>25</v>
      </c>
      <c r="K662">
        <f t="shared" si="120"/>
        <v>1</v>
      </c>
      <c r="L662">
        <f t="shared" si="121"/>
        <v>1</v>
      </c>
      <c r="M662">
        <f t="shared" si="122"/>
        <v>0</v>
      </c>
      <c r="N662">
        <f t="shared" si="123"/>
        <v>0</v>
      </c>
      <c r="O662" s="5">
        <f>SUM(Table1[[#This Row],[Spalte5]:[Spalte6]])*5</f>
        <v>10</v>
      </c>
      <c r="P662" t="s">
        <v>34</v>
      </c>
      <c r="Q662" t="s">
        <v>78</v>
      </c>
      <c r="R662" t="s">
        <v>23</v>
      </c>
      <c r="S662">
        <f t="shared" si="124"/>
        <v>0</v>
      </c>
      <c r="T662">
        <f t="shared" si="125"/>
        <v>1</v>
      </c>
      <c r="U662">
        <f t="shared" si="126"/>
        <v>0</v>
      </c>
      <c r="V662" s="5">
        <f>SUM(Table1[[#This Row],[Spalte94]:[Spalte92]])*5</f>
        <v>5</v>
      </c>
      <c r="W662" t="s">
        <v>15</v>
      </c>
      <c r="X662" s="5">
        <f t="shared" si="127"/>
        <v>0</v>
      </c>
      <c r="Y662" t="s">
        <v>48</v>
      </c>
      <c r="Z662" s="5">
        <f t="shared" si="128"/>
        <v>0</v>
      </c>
      <c r="AA662" t="s">
        <v>19</v>
      </c>
      <c r="AB662" s="5">
        <f t="shared" si="129"/>
        <v>0</v>
      </c>
      <c r="AC662" t="s">
        <v>20</v>
      </c>
      <c r="AD662" s="5">
        <f t="shared" si="130"/>
        <v>0</v>
      </c>
      <c r="AE662" t="s">
        <v>32</v>
      </c>
      <c r="AF662" s="5">
        <f t="shared" si="131"/>
        <v>0</v>
      </c>
      <c r="AG662" s="1">
        <v>8</v>
      </c>
      <c r="AH662" s="6">
        <f>ABS(8-Table1[[#This Row],[Die 1. Frauen des FCSP landet in der Regionalliga Nord (12er Liga) auf Rang...?]])</f>
        <v>0</v>
      </c>
      <c r="AI662" s="6">
        <v>5</v>
      </c>
      <c r="AJ662" s="1">
        <v>12</v>
      </c>
      <c r="AK662" s="6">
        <f>ABS(16-Table1[[#This Row],[Die U23 des FCSP landet in der Regionalliga Nord (18er Liga) auf Rang....?]])</f>
        <v>4</v>
      </c>
      <c r="AL662" s="6">
        <f>0-Table1[[#This Row],[Spalte17]]</f>
        <v>-4</v>
      </c>
      <c r="AM66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62"/>
    </row>
    <row r="663" spans="1:42" x14ac:dyDescent="0.25">
      <c r="A663">
        <v>661</v>
      </c>
      <c r="B663" t="s">
        <v>540</v>
      </c>
      <c r="C663" s="1">
        <v>11</v>
      </c>
      <c r="D663" s="6">
        <f>-18+Table1[[#This Row],[Auf welchem Platz landet der FC St. Pauli in der 1. Bundesliga 2025/26?]]</f>
        <v>-7</v>
      </c>
      <c r="E663" t="s">
        <v>98</v>
      </c>
      <c r="F663" s="5"/>
      <c r="G663" t="s">
        <v>14</v>
      </c>
      <c r="H663" t="s">
        <v>16</v>
      </c>
      <c r="I663" t="s">
        <v>25</v>
      </c>
      <c r="J663" t="s">
        <v>56</v>
      </c>
      <c r="K663">
        <f t="shared" si="120"/>
        <v>1</v>
      </c>
      <c r="L663">
        <f t="shared" si="121"/>
        <v>1</v>
      </c>
      <c r="M663">
        <f t="shared" si="122"/>
        <v>0</v>
      </c>
      <c r="N663">
        <f t="shared" si="123"/>
        <v>1</v>
      </c>
      <c r="O663" s="5">
        <f>SUM(Table1[[#This Row],[Spalte5]:[Spalte6]])*5</f>
        <v>15</v>
      </c>
      <c r="P663" t="s">
        <v>78</v>
      </c>
      <c r="Q663" t="s">
        <v>34</v>
      </c>
      <c r="R663" t="s">
        <v>15</v>
      </c>
      <c r="S663">
        <f t="shared" si="124"/>
        <v>0</v>
      </c>
      <c r="T663">
        <f t="shared" si="125"/>
        <v>1</v>
      </c>
      <c r="U663">
        <f t="shared" si="126"/>
        <v>0</v>
      </c>
      <c r="V663" s="5">
        <f>SUM(Table1[[#This Row],[Spalte94]:[Spalte92]])*5</f>
        <v>5</v>
      </c>
      <c r="W663" t="s">
        <v>34</v>
      </c>
      <c r="X663" s="5">
        <f t="shared" si="127"/>
        <v>0</v>
      </c>
      <c r="Y663" t="s">
        <v>18</v>
      </c>
      <c r="Z663" s="5">
        <f t="shared" si="128"/>
        <v>0</v>
      </c>
      <c r="AA663" t="s">
        <v>19</v>
      </c>
      <c r="AB663" s="5">
        <f t="shared" si="129"/>
        <v>0</v>
      </c>
      <c r="AC663" t="s">
        <v>20</v>
      </c>
      <c r="AD663" s="5">
        <f t="shared" si="130"/>
        <v>0</v>
      </c>
      <c r="AE663" t="s">
        <v>28</v>
      </c>
      <c r="AF663" s="5">
        <f t="shared" si="131"/>
        <v>0</v>
      </c>
      <c r="AG663" s="1">
        <v>7</v>
      </c>
      <c r="AH663" s="6">
        <f>ABS(8-Table1[[#This Row],[Die 1. Frauen des FCSP landet in der Regionalliga Nord (12er Liga) auf Rang...?]])</f>
        <v>1</v>
      </c>
      <c r="AI663" s="6">
        <f>0-Table1[[#This Row],[Spalte16]]</f>
        <v>-1</v>
      </c>
      <c r="AJ663" s="1">
        <v>13</v>
      </c>
      <c r="AK663" s="6">
        <f>ABS(16-Table1[[#This Row],[Die U23 des FCSP landet in der Regionalliga Nord (18er Liga) auf Rang....?]])</f>
        <v>3</v>
      </c>
      <c r="AL663" s="6">
        <f>0-Table1[[#This Row],[Spalte17]]</f>
        <v>-3</v>
      </c>
      <c r="AM66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9</v>
      </c>
      <c r="AP663"/>
    </row>
    <row r="664" spans="1:42" x14ac:dyDescent="0.25">
      <c r="A664">
        <v>662</v>
      </c>
      <c r="B664" t="s">
        <v>904</v>
      </c>
      <c r="C664" s="1">
        <v>15</v>
      </c>
      <c r="D664" s="6">
        <f>-18+Table1[[#This Row],[Auf welchem Platz landet der FC St. Pauli in der 1. Bundesliga 2025/26?]]</f>
        <v>-3</v>
      </c>
      <c r="E664" t="s">
        <v>14</v>
      </c>
      <c r="F664" s="5">
        <v>5</v>
      </c>
      <c r="G664" t="s">
        <v>14</v>
      </c>
      <c r="H664" t="s">
        <v>56</v>
      </c>
      <c r="I664" t="s">
        <v>25</v>
      </c>
      <c r="J664" t="s">
        <v>54</v>
      </c>
      <c r="K664">
        <f t="shared" si="120"/>
        <v>1</v>
      </c>
      <c r="L664">
        <f t="shared" si="121"/>
        <v>1</v>
      </c>
      <c r="M664">
        <f t="shared" si="122"/>
        <v>0</v>
      </c>
      <c r="N664">
        <f t="shared" si="123"/>
        <v>0</v>
      </c>
      <c r="O664" s="5">
        <f>SUM(Table1[[#This Row],[Spalte5]:[Spalte6]])*5</f>
        <v>10</v>
      </c>
      <c r="P664" t="s">
        <v>78</v>
      </c>
      <c r="Q664" t="s">
        <v>23</v>
      </c>
      <c r="R664" t="s">
        <v>34</v>
      </c>
      <c r="S664">
        <f t="shared" si="124"/>
        <v>0</v>
      </c>
      <c r="T664">
        <f t="shared" si="125"/>
        <v>1</v>
      </c>
      <c r="U664">
        <f t="shared" si="126"/>
        <v>0</v>
      </c>
      <c r="V664" s="5">
        <f>SUM(Table1[[#This Row],[Spalte94]:[Spalte92]])*5</f>
        <v>5</v>
      </c>
      <c r="W664" t="s">
        <v>24</v>
      </c>
      <c r="X664" s="5">
        <f t="shared" si="127"/>
        <v>0</v>
      </c>
      <c r="Y664" t="s">
        <v>46</v>
      </c>
      <c r="Z664" s="5">
        <f t="shared" si="128"/>
        <v>0</v>
      </c>
      <c r="AA664" t="s">
        <v>19</v>
      </c>
      <c r="AB664" s="5">
        <f t="shared" si="129"/>
        <v>0</v>
      </c>
      <c r="AC664" t="s">
        <v>27</v>
      </c>
      <c r="AD664" s="5">
        <f t="shared" si="130"/>
        <v>5</v>
      </c>
      <c r="AE664" t="s">
        <v>37</v>
      </c>
      <c r="AF664" s="5">
        <f t="shared" si="131"/>
        <v>0</v>
      </c>
      <c r="AG664" s="1">
        <v>5</v>
      </c>
      <c r="AH664" s="6">
        <f>ABS(8-Table1[[#This Row],[Die 1. Frauen des FCSP landet in der Regionalliga Nord (12er Liga) auf Rang...?]])</f>
        <v>3</v>
      </c>
      <c r="AI664" s="6">
        <f>0-Table1[[#This Row],[Spalte16]]</f>
        <v>-3</v>
      </c>
      <c r="AJ664" s="1">
        <v>5</v>
      </c>
      <c r="AK664" s="6">
        <f>ABS(16-Table1[[#This Row],[Die U23 des FCSP landet in der Regionalliga Nord (18er Liga) auf Rang....?]])</f>
        <v>11</v>
      </c>
      <c r="AL664" s="6">
        <f>0-Table1[[#This Row],[Spalte17]]</f>
        <v>-11</v>
      </c>
      <c r="AM66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64"/>
    </row>
    <row r="665" spans="1:42" x14ac:dyDescent="0.25">
      <c r="A665">
        <v>663</v>
      </c>
      <c r="B665" t="s">
        <v>284</v>
      </c>
      <c r="C665" s="1">
        <v>12</v>
      </c>
      <c r="D665" s="6">
        <f>-18+Table1[[#This Row],[Auf welchem Platz landet der FC St. Pauli in der 1. Bundesliga 2025/26?]]</f>
        <v>-6</v>
      </c>
      <c r="E665" t="s">
        <v>14</v>
      </c>
      <c r="F665" s="5">
        <v>5</v>
      </c>
      <c r="G665" t="s">
        <v>56</v>
      </c>
      <c r="H665" t="s">
        <v>25</v>
      </c>
      <c r="I665" t="s">
        <v>54</v>
      </c>
      <c r="J665" t="s">
        <v>14</v>
      </c>
      <c r="K665">
        <f t="shared" si="120"/>
        <v>1</v>
      </c>
      <c r="L665">
        <f t="shared" si="121"/>
        <v>1</v>
      </c>
      <c r="M665">
        <f t="shared" si="122"/>
        <v>0</v>
      </c>
      <c r="N665">
        <f t="shared" si="123"/>
        <v>0</v>
      </c>
      <c r="O665" s="5">
        <f>SUM(Table1[[#This Row],[Spalte5]:[Spalte6]])*5</f>
        <v>10</v>
      </c>
      <c r="P665" t="s">
        <v>78</v>
      </c>
      <c r="Q665" t="s">
        <v>23</v>
      </c>
      <c r="R665" t="s">
        <v>34</v>
      </c>
      <c r="S665">
        <f t="shared" si="124"/>
        <v>0</v>
      </c>
      <c r="T665">
        <f t="shared" si="125"/>
        <v>1</v>
      </c>
      <c r="U665">
        <f t="shared" si="126"/>
        <v>0</v>
      </c>
      <c r="V665" s="5">
        <f>SUM(Table1[[#This Row],[Spalte94]:[Spalte92]])*5</f>
        <v>5</v>
      </c>
      <c r="W665" t="s">
        <v>23</v>
      </c>
      <c r="X665" s="5">
        <f t="shared" si="127"/>
        <v>0</v>
      </c>
      <c r="Y665" t="s">
        <v>46</v>
      </c>
      <c r="Z665" s="5">
        <f t="shared" si="128"/>
        <v>0</v>
      </c>
      <c r="AA665" t="s">
        <v>19</v>
      </c>
      <c r="AB665" s="5">
        <f t="shared" si="129"/>
        <v>0</v>
      </c>
      <c r="AC665" t="s">
        <v>20</v>
      </c>
      <c r="AD665" s="5">
        <f t="shared" si="130"/>
        <v>0</v>
      </c>
      <c r="AE665" t="s">
        <v>28</v>
      </c>
      <c r="AF665" s="5">
        <f t="shared" si="131"/>
        <v>0</v>
      </c>
      <c r="AG665" s="1">
        <v>4</v>
      </c>
      <c r="AH665" s="6">
        <f>ABS(8-Table1[[#This Row],[Die 1. Frauen des FCSP landet in der Regionalliga Nord (12er Liga) auf Rang...?]])</f>
        <v>4</v>
      </c>
      <c r="AI665" s="6">
        <f>0-Table1[[#This Row],[Spalte16]]</f>
        <v>-4</v>
      </c>
      <c r="AJ665" s="1">
        <v>14</v>
      </c>
      <c r="AK665" s="6">
        <f>ABS(16-Table1[[#This Row],[Die U23 des FCSP landet in der Regionalliga Nord (18er Liga) auf Rang....?]])</f>
        <v>2</v>
      </c>
      <c r="AL665" s="6">
        <f>0-Table1[[#This Row],[Spalte17]]</f>
        <v>-2</v>
      </c>
      <c r="AM66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65"/>
    </row>
    <row r="666" spans="1:42" x14ac:dyDescent="0.25">
      <c r="A666">
        <v>664</v>
      </c>
      <c r="B666" t="s">
        <v>765</v>
      </c>
      <c r="C666" s="1">
        <v>13</v>
      </c>
      <c r="D666" s="6">
        <f>-18+Table1[[#This Row],[Auf welchem Platz landet der FC St. Pauli in der 1. Bundesliga 2025/26?]]</f>
        <v>-5</v>
      </c>
      <c r="E666" t="s">
        <v>98</v>
      </c>
      <c r="F666" s="5"/>
      <c r="G666" t="s">
        <v>43</v>
      </c>
      <c r="H666" t="s">
        <v>14</v>
      </c>
      <c r="I666" t="s">
        <v>133</v>
      </c>
      <c r="J666" t="s">
        <v>58</v>
      </c>
      <c r="K666">
        <f t="shared" si="120"/>
        <v>1</v>
      </c>
      <c r="L666">
        <f t="shared" si="121"/>
        <v>0</v>
      </c>
      <c r="M666">
        <f t="shared" si="122"/>
        <v>0</v>
      </c>
      <c r="N666">
        <f t="shared" si="123"/>
        <v>0</v>
      </c>
      <c r="O666" s="5">
        <f>SUM(Table1[[#This Row],[Spalte5]:[Spalte6]])*5</f>
        <v>5</v>
      </c>
      <c r="P666" t="s">
        <v>34</v>
      </c>
      <c r="Q666" t="s">
        <v>78</v>
      </c>
      <c r="R666" t="s">
        <v>23</v>
      </c>
      <c r="S666">
        <f t="shared" si="124"/>
        <v>0</v>
      </c>
      <c r="T666">
        <f t="shared" si="125"/>
        <v>1</v>
      </c>
      <c r="U666">
        <f t="shared" si="126"/>
        <v>0</v>
      </c>
      <c r="V666" s="5">
        <f>SUM(Table1[[#This Row],[Spalte94]:[Spalte92]])*5</f>
        <v>5</v>
      </c>
      <c r="W666" t="s">
        <v>34</v>
      </c>
      <c r="X666" s="5">
        <f t="shared" si="127"/>
        <v>0</v>
      </c>
      <c r="Y666" t="s">
        <v>52</v>
      </c>
      <c r="Z666" s="5">
        <f t="shared" si="128"/>
        <v>0</v>
      </c>
      <c r="AA666" t="s">
        <v>19</v>
      </c>
      <c r="AB666" s="5">
        <f t="shared" si="129"/>
        <v>0</v>
      </c>
      <c r="AC666" t="s">
        <v>20</v>
      </c>
      <c r="AD666" s="5">
        <f t="shared" si="130"/>
        <v>0</v>
      </c>
      <c r="AE666" t="s">
        <v>28</v>
      </c>
      <c r="AF666" s="5">
        <f t="shared" si="131"/>
        <v>0</v>
      </c>
      <c r="AG666" s="1">
        <v>8</v>
      </c>
      <c r="AH666" s="6">
        <f>ABS(8-Table1[[#This Row],[Die 1. Frauen des FCSP landet in der Regionalliga Nord (12er Liga) auf Rang...?]])</f>
        <v>0</v>
      </c>
      <c r="AI666" s="6">
        <v>5</v>
      </c>
      <c r="AJ666" s="1">
        <v>14</v>
      </c>
      <c r="AK666" s="6">
        <f>ABS(16-Table1[[#This Row],[Die U23 des FCSP landet in der Regionalliga Nord (18er Liga) auf Rang....?]])</f>
        <v>2</v>
      </c>
      <c r="AL666" s="6">
        <f>0-Table1[[#This Row],[Spalte17]]</f>
        <v>-2</v>
      </c>
      <c r="AM66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66"/>
    </row>
    <row r="667" spans="1:42" x14ac:dyDescent="0.25">
      <c r="A667">
        <v>665</v>
      </c>
      <c r="B667" t="s">
        <v>299</v>
      </c>
      <c r="C667" s="1">
        <v>11</v>
      </c>
      <c r="D667" s="6">
        <f>-18+Table1[[#This Row],[Auf welchem Platz landet der FC St. Pauli in der 1. Bundesliga 2025/26?]]</f>
        <v>-7</v>
      </c>
      <c r="E667" t="s">
        <v>14</v>
      </c>
      <c r="F667" s="5">
        <v>5</v>
      </c>
      <c r="G667" t="s">
        <v>14</v>
      </c>
      <c r="H667" t="s">
        <v>56</v>
      </c>
      <c r="I667" t="s">
        <v>16</v>
      </c>
      <c r="J667" t="s">
        <v>43</v>
      </c>
      <c r="K667">
        <f t="shared" si="120"/>
        <v>1</v>
      </c>
      <c r="L667">
        <f t="shared" si="121"/>
        <v>0</v>
      </c>
      <c r="M667">
        <f t="shared" si="122"/>
        <v>0</v>
      </c>
      <c r="N667">
        <f t="shared" si="123"/>
        <v>1</v>
      </c>
      <c r="O667" s="5">
        <f>SUM(Table1[[#This Row],[Spalte5]:[Spalte6]])*5</f>
        <v>10</v>
      </c>
      <c r="P667" t="s">
        <v>15</v>
      </c>
      <c r="Q667" t="s">
        <v>78</v>
      </c>
      <c r="R667" t="s">
        <v>23</v>
      </c>
      <c r="S667">
        <f t="shared" si="124"/>
        <v>0</v>
      </c>
      <c r="T667">
        <f t="shared" si="125"/>
        <v>1</v>
      </c>
      <c r="U667">
        <f t="shared" si="126"/>
        <v>0</v>
      </c>
      <c r="V667" s="5">
        <f>SUM(Table1[[#This Row],[Spalte94]:[Spalte92]])*5</f>
        <v>5</v>
      </c>
      <c r="W667" t="s">
        <v>34</v>
      </c>
      <c r="X667" s="5">
        <f t="shared" si="127"/>
        <v>0</v>
      </c>
      <c r="Y667" t="s">
        <v>48</v>
      </c>
      <c r="Z667" s="5">
        <f t="shared" si="128"/>
        <v>0</v>
      </c>
      <c r="AA667" t="s">
        <v>35</v>
      </c>
      <c r="AB667" s="5">
        <f t="shared" si="129"/>
        <v>0</v>
      </c>
      <c r="AC667" t="s">
        <v>20</v>
      </c>
      <c r="AD667" s="5">
        <f t="shared" si="130"/>
        <v>0</v>
      </c>
      <c r="AE667" t="s">
        <v>32</v>
      </c>
      <c r="AF667" s="5">
        <f t="shared" si="131"/>
        <v>0</v>
      </c>
      <c r="AG667" s="1">
        <v>5</v>
      </c>
      <c r="AH667" s="6">
        <f>ABS(8-Table1[[#This Row],[Die 1. Frauen des FCSP landet in der Regionalliga Nord (12er Liga) auf Rang...?]])</f>
        <v>3</v>
      </c>
      <c r="AI667" s="6">
        <f>0-Table1[[#This Row],[Spalte16]]</f>
        <v>-3</v>
      </c>
      <c r="AJ667" s="1">
        <v>14</v>
      </c>
      <c r="AK667" s="6">
        <f>ABS(16-Table1[[#This Row],[Die U23 des FCSP landet in der Regionalliga Nord (18er Liga) auf Rang....?]])</f>
        <v>2</v>
      </c>
      <c r="AL667" s="6">
        <f>0-Table1[[#This Row],[Spalte17]]</f>
        <v>-2</v>
      </c>
      <c r="AM66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67"/>
    </row>
    <row r="668" spans="1:42" x14ac:dyDescent="0.25">
      <c r="A668">
        <v>666</v>
      </c>
      <c r="B668" t="s">
        <v>910</v>
      </c>
      <c r="C668" s="1">
        <v>12</v>
      </c>
      <c r="D668" s="6">
        <f>-18+Table1[[#This Row],[Auf welchem Platz landet der FC St. Pauli in der 1. Bundesliga 2025/26?]]</f>
        <v>-6</v>
      </c>
      <c r="E668" t="s">
        <v>14</v>
      </c>
      <c r="F668" s="5">
        <v>5</v>
      </c>
      <c r="G668" t="s">
        <v>14</v>
      </c>
      <c r="H668" t="s">
        <v>54</v>
      </c>
      <c r="I668" t="s">
        <v>56</v>
      </c>
      <c r="J668" t="s">
        <v>25</v>
      </c>
      <c r="K668">
        <f t="shared" si="120"/>
        <v>1</v>
      </c>
      <c r="L668">
        <f t="shared" si="121"/>
        <v>1</v>
      </c>
      <c r="M668">
        <f t="shared" si="122"/>
        <v>0</v>
      </c>
      <c r="N668">
        <f t="shared" si="123"/>
        <v>0</v>
      </c>
      <c r="O668" s="5">
        <f>SUM(Table1[[#This Row],[Spalte5]:[Spalte6]])*5</f>
        <v>10</v>
      </c>
      <c r="P668" t="s">
        <v>78</v>
      </c>
      <c r="Q668" t="s">
        <v>34</v>
      </c>
      <c r="R668" t="s">
        <v>41</v>
      </c>
      <c r="S668">
        <f t="shared" si="124"/>
        <v>0</v>
      </c>
      <c r="T668">
        <f t="shared" si="125"/>
        <v>1</v>
      </c>
      <c r="U668">
        <f t="shared" si="126"/>
        <v>0</v>
      </c>
      <c r="V668" s="5">
        <f>SUM(Table1[[#This Row],[Spalte94]:[Spalte92]])*5</f>
        <v>5</v>
      </c>
      <c r="W668" t="s">
        <v>41</v>
      </c>
      <c r="X668" s="5">
        <f t="shared" si="127"/>
        <v>0</v>
      </c>
      <c r="Y668" t="s">
        <v>18</v>
      </c>
      <c r="Z668" s="5">
        <f t="shared" si="128"/>
        <v>0</v>
      </c>
      <c r="AA668" t="s">
        <v>19</v>
      </c>
      <c r="AB668" s="5">
        <f t="shared" si="129"/>
        <v>0</v>
      </c>
      <c r="AC668" t="s">
        <v>20</v>
      </c>
      <c r="AD668" s="5">
        <f t="shared" si="130"/>
        <v>0</v>
      </c>
      <c r="AE668" t="s">
        <v>28</v>
      </c>
      <c r="AF668" s="5">
        <f t="shared" si="131"/>
        <v>0</v>
      </c>
      <c r="AG668" s="1">
        <v>5</v>
      </c>
      <c r="AH668" s="6">
        <f>ABS(8-Table1[[#This Row],[Die 1. Frauen des FCSP landet in der Regionalliga Nord (12er Liga) auf Rang...?]])</f>
        <v>3</v>
      </c>
      <c r="AI668" s="6">
        <f>0-Table1[[#This Row],[Spalte16]]</f>
        <v>-3</v>
      </c>
      <c r="AJ668" s="1">
        <v>13</v>
      </c>
      <c r="AK668" s="6">
        <f>ABS(16-Table1[[#This Row],[Die U23 des FCSP landet in der Regionalliga Nord (18er Liga) auf Rang....?]])</f>
        <v>3</v>
      </c>
      <c r="AL668" s="6">
        <f>0-Table1[[#This Row],[Spalte17]]</f>
        <v>-3</v>
      </c>
      <c r="AM66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68"/>
    </row>
    <row r="669" spans="1:42" x14ac:dyDescent="0.25">
      <c r="A669">
        <v>667</v>
      </c>
      <c r="B669" t="s">
        <v>229</v>
      </c>
      <c r="C669" s="1">
        <v>11</v>
      </c>
      <c r="D669" s="6">
        <f>-18+Table1[[#This Row],[Auf welchem Platz landet der FC St. Pauli in der 1. Bundesliga 2025/26?]]</f>
        <v>-7</v>
      </c>
      <c r="E669" t="s">
        <v>14</v>
      </c>
      <c r="F669" s="5">
        <v>5</v>
      </c>
      <c r="G669" t="s">
        <v>14</v>
      </c>
      <c r="H669" t="s">
        <v>54</v>
      </c>
      <c r="I669" t="s">
        <v>25</v>
      </c>
      <c r="J669" t="s">
        <v>17</v>
      </c>
      <c r="K669">
        <f t="shared" si="120"/>
        <v>1</v>
      </c>
      <c r="L669">
        <f t="shared" si="121"/>
        <v>1</v>
      </c>
      <c r="M669">
        <f t="shared" si="122"/>
        <v>1</v>
      </c>
      <c r="N669">
        <f t="shared" si="123"/>
        <v>0</v>
      </c>
      <c r="O669" s="5">
        <f>SUM(Table1[[#This Row],[Spalte5]:[Spalte6]])*5</f>
        <v>15</v>
      </c>
      <c r="P669" t="s">
        <v>34</v>
      </c>
      <c r="Q669" t="s">
        <v>78</v>
      </c>
      <c r="R669" t="s">
        <v>23</v>
      </c>
      <c r="S669">
        <f t="shared" si="124"/>
        <v>0</v>
      </c>
      <c r="T669">
        <f t="shared" si="125"/>
        <v>1</v>
      </c>
      <c r="U669">
        <f t="shared" si="126"/>
        <v>0</v>
      </c>
      <c r="V669" s="5">
        <f>SUM(Table1[[#This Row],[Spalte94]:[Spalte92]])*5</f>
        <v>5</v>
      </c>
      <c r="W669" t="s">
        <v>34</v>
      </c>
      <c r="X669" s="5">
        <f t="shared" si="127"/>
        <v>0</v>
      </c>
      <c r="Y669" t="s">
        <v>48</v>
      </c>
      <c r="Z669" s="5">
        <f t="shared" si="128"/>
        <v>0</v>
      </c>
      <c r="AA669" t="s">
        <v>19</v>
      </c>
      <c r="AB669" s="5">
        <f t="shared" si="129"/>
        <v>0</v>
      </c>
      <c r="AC669" t="s">
        <v>20</v>
      </c>
      <c r="AD669" s="5">
        <f t="shared" si="130"/>
        <v>0</v>
      </c>
      <c r="AE669" t="s">
        <v>32</v>
      </c>
      <c r="AF669" s="5">
        <f t="shared" si="131"/>
        <v>0</v>
      </c>
      <c r="AG669" s="1">
        <v>2</v>
      </c>
      <c r="AH669" s="6">
        <f>ABS(8-Table1[[#This Row],[Die 1. Frauen des FCSP landet in der Regionalliga Nord (12er Liga) auf Rang...?]])</f>
        <v>6</v>
      </c>
      <c r="AI669" s="6">
        <f>0-Table1[[#This Row],[Spalte16]]</f>
        <v>-6</v>
      </c>
      <c r="AJ669" s="1">
        <v>12</v>
      </c>
      <c r="AK669" s="6">
        <f>ABS(16-Table1[[#This Row],[Die U23 des FCSP landet in der Regionalliga Nord (18er Liga) auf Rang....?]])</f>
        <v>4</v>
      </c>
      <c r="AL669" s="6">
        <f>0-Table1[[#This Row],[Spalte17]]</f>
        <v>-4</v>
      </c>
      <c r="AM66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69"/>
    </row>
    <row r="670" spans="1:42" x14ac:dyDescent="0.25">
      <c r="A670">
        <v>668</v>
      </c>
      <c r="B670" t="s">
        <v>124</v>
      </c>
      <c r="C670" s="1">
        <v>13</v>
      </c>
      <c r="D670" s="6">
        <f>-18+Table1[[#This Row],[Auf welchem Platz landet der FC St. Pauli in der 1. Bundesliga 2025/26?]]</f>
        <v>-5</v>
      </c>
      <c r="E670" t="s">
        <v>14</v>
      </c>
      <c r="F670" s="5">
        <v>5</v>
      </c>
      <c r="G670" t="s">
        <v>14</v>
      </c>
      <c r="H670" t="s">
        <v>56</v>
      </c>
      <c r="I670" t="s">
        <v>17</v>
      </c>
      <c r="J670" t="s">
        <v>25</v>
      </c>
      <c r="K670">
        <f t="shared" si="120"/>
        <v>1</v>
      </c>
      <c r="L670">
        <f t="shared" si="121"/>
        <v>1</v>
      </c>
      <c r="M670">
        <f t="shared" si="122"/>
        <v>1</v>
      </c>
      <c r="N670">
        <f t="shared" si="123"/>
        <v>0</v>
      </c>
      <c r="O670" s="5">
        <f>SUM(Table1[[#This Row],[Spalte5]:[Spalte6]])*5</f>
        <v>15</v>
      </c>
      <c r="P670" t="s">
        <v>23</v>
      </c>
      <c r="Q670" t="s">
        <v>34</v>
      </c>
      <c r="R670" t="s">
        <v>15</v>
      </c>
      <c r="S670">
        <f t="shared" si="124"/>
        <v>0</v>
      </c>
      <c r="T670">
        <f t="shared" si="125"/>
        <v>0</v>
      </c>
      <c r="U670">
        <f t="shared" si="126"/>
        <v>0</v>
      </c>
      <c r="V670" s="5">
        <f>SUM(Table1[[#This Row],[Spalte94]:[Spalte92]])*5</f>
        <v>0</v>
      </c>
      <c r="W670" t="s">
        <v>58</v>
      </c>
      <c r="X670" s="5">
        <f t="shared" si="127"/>
        <v>0</v>
      </c>
      <c r="Y670" t="s">
        <v>18</v>
      </c>
      <c r="Z670" s="5">
        <f t="shared" si="128"/>
        <v>0</v>
      </c>
      <c r="AA670" t="s">
        <v>19</v>
      </c>
      <c r="AB670" s="5">
        <f t="shared" si="129"/>
        <v>0</v>
      </c>
      <c r="AC670" t="s">
        <v>27</v>
      </c>
      <c r="AD670" s="5">
        <f t="shared" si="130"/>
        <v>5</v>
      </c>
      <c r="AE670" t="s">
        <v>28</v>
      </c>
      <c r="AF670" s="5">
        <f t="shared" si="131"/>
        <v>0</v>
      </c>
      <c r="AG670" s="1">
        <v>4</v>
      </c>
      <c r="AH670" s="6">
        <f>ABS(8-Table1[[#This Row],[Die 1. Frauen des FCSP landet in der Regionalliga Nord (12er Liga) auf Rang...?]])</f>
        <v>4</v>
      </c>
      <c r="AI670" s="6">
        <f>0-Table1[[#This Row],[Spalte16]]</f>
        <v>-4</v>
      </c>
      <c r="AJ670" s="1">
        <v>8</v>
      </c>
      <c r="AK670" s="6">
        <f>ABS(16-Table1[[#This Row],[Die U23 des FCSP landet in der Regionalliga Nord (18er Liga) auf Rang....?]])</f>
        <v>8</v>
      </c>
      <c r="AL670" s="6">
        <f>0-Table1[[#This Row],[Spalte17]]</f>
        <v>-8</v>
      </c>
      <c r="AM67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70"/>
    </row>
    <row r="671" spans="1:42" x14ac:dyDescent="0.25">
      <c r="A671">
        <v>669</v>
      </c>
      <c r="B671" t="s">
        <v>231</v>
      </c>
      <c r="C671" s="1">
        <v>12</v>
      </c>
      <c r="D671" s="6">
        <f>-18+Table1[[#This Row],[Auf welchem Platz landet der FC St. Pauli in der 1. Bundesliga 2025/26?]]</f>
        <v>-6</v>
      </c>
      <c r="E671" t="s">
        <v>14</v>
      </c>
      <c r="F671" s="5">
        <v>5</v>
      </c>
      <c r="G671" t="s">
        <v>14</v>
      </c>
      <c r="H671" t="s">
        <v>25</v>
      </c>
      <c r="I671" t="s">
        <v>56</v>
      </c>
      <c r="J671" t="s">
        <v>43</v>
      </c>
      <c r="K671">
        <f t="shared" si="120"/>
        <v>1</v>
      </c>
      <c r="L671">
        <f t="shared" si="121"/>
        <v>1</v>
      </c>
      <c r="M671">
        <f t="shared" si="122"/>
        <v>0</v>
      </c>
      <c r="N671">
        <f t="shared" si="123"/>
        <v>0</v>
      </c>
      <c r="O671" s="5">
        <f>SUM(Table1[[#This Row],[Spalte5]:[Spalte6]])*5</f>
        <v>10</v>
      </c>
      <c r="P671" t="s">
        <v>78</v>
      </c>
      <c r="Q671" t="s">
        <v>15</v>
      </c>
      <c r="R671" t="s">
        <v>23</v>
      </c>
      <c r="S671">
        <f t="shared" si="124"/>
        <v>0</v>
      </c>
      <c r="T671">
        <f t="shared" si="125"/>
        <v>1</v>
      </c>
      <c r="U671">
        <f t="shared" si="126"/>
        <v>0</v>
      </c>
      <c r="V671" s="5">
        <f>SUM(Table1[[#This Row],[Spalte94]:[Spalte92]])*5</f>
        <v>5</v>
      </c>
      <c r="W671" t="s">
        <v>58</v>
      </c>
      <c r="X671" s="5">
        <f t="shared" si="127"/>
        <v>0</v>
      </c>
      <c r="Y671" t="s">
        <v>18</v>
      </c>
      <c r="Z671" s="5">
        <f t="shared" si="128"/>
        <v>0</v>
      </c>
      <c r="AA671" t="s">
        <v>139</v>
      </c>
      <c r="AB671" s="5">
        <f t="shared" si="129"/>
        <v>0</v>
      </c>
      <c r="AC671" t="s">
        <v>20</v>
      </c>
      <c r="AD671" s="5">
        <f t="shared" si="130"/>
        <v>0</v>
      </c>
      <c r="AE671" t="s">
        <v>28</v>
      </c>
      <c r="AF671" s="5">
        <f t="shared" si="131"/>
        <v>0</v>
      </c>
      <c r="AG671" s="1">
        <v>4</v>
      </c>
      <c r="AH671" s="6">
        <f>ABS(8-Table1[[#This Row],[Die 1. Frauen des FCSP landet in der Regionalliga Nord (12er Liga) auf Rang...?]])</f>
        <v>4</v>
      </c>
      <c r="AI671" s="6">
        <f>0-Table1[[#This Row],[Spalte16]]</f>
        <v>-4</v>
      </c>
      <c r="AJ671" s="1">
        <v>14</v>
      </c>
      <c r="AK671" s="6">
        <f>ABS(16-Table1[[#This Row],[Die U23 des FCSP landet in der Regionalliga Nord (18er Liga) auf Rang....?]])</f>
        <v>2</v>
      </c>
      <c r="AL671" s="6">
        <f>0-Table1[[#This Row],[Spalte17]]</f>
        <v>-2</v>
      </c>
      <c r="AM67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71"/>
    </row>
    <row r="672" spans="1:42" x14ac:dyDescent="0.25">
      <c r="A672">
        <v>670</v>
      </c>
      <c r="B672" t="s">
        <v>523</v>
      </c>
      <c r="C672" s="1">
        <v>8</v>
      </c>
      <c r="D672" s="6">
        <f>-18+Table1[[#This Row],[Auf welchem Platz landet der FC St. Pauli in der 1. Bundesliga 2025/26?]]</f>
        <v>-10</v>
      </c>
      <c r="E672" t="s">
        <v>14</v>
      </c>
      <c r="F672" s="5">
        <v>5</v>
      </c>
      <c r="G672" t="s">
        <v>14</v>
      </c>
      <c r="H672" t="s">
        <v>54</v>
      </c>
      <c r="I672" t="s">
        <v>16</v>
      </c>
      <c r="J672" t="s">
        <v>25</v>
      </c>
      <c r="K672">
        <f t="shared" si="120"/>
        <v>1</v>
      </c>
      <c r="L672">
        <f t="shared" si="121"/>
        <v>1</v>
      </c>
      <c r="M672">
        <f t="shared" si="122"/>
        <v>0</v>
      </c>
      <c r="N672">
        <f t="shared" si="123"/>
        <v>1</v>
      </c>
      <c r="O672" s="5">
        <f>SUM(Table1[[#This Row],[Spalte5]:[Spalte6]])*5</f>
        <v>15</v>
      </c>
      <c r="P672" t="s">
        <v>34</v>
      </c>
      <c r="Q672" t="s">
        <v>78</v>
      </c>
      <c r="R672" t="s">
        <v>15</v>
      </c>
      <c r="S672">
        <f t="shared" si="124"/>
        <v>0</v>
      </c>
      <c r="T672">
        <f t="shared" si="125"/>
        <v>1</v>
      </c>
      <c r="U672">
        <f t="shared" si="126"/>
        <v>0</v>
      </c>
      <c r="V672" s="5">
        <f>SUM(Table1[[#This Row],[Spalte94]:[Spalte92]])*5</f>
        <v>5</v>
      </c>
      <c r="W672" t="s">
        <v>34</v>
      </c>
      <c r="X672" s="5">
        <f t="shared" si="127"/>
        <v>0</v>
      </c>
      <c r="Y672" t="s">
        <v>18</v>
      </c>
      <c r="Z672" s="5">
        <f t="shared" si="128"/>
        <v>0</v>
      </c>
      <c r="AA672" t="s">
        <v>65</v>
      </c>
      <c r="AB672" s="5">
        <f t="shared" si="129"/>
        <v>5</v>
      </c>
      <c r="AC672" t="s">
        <v>20</v>
      </c>
      <c r="AD672" s="5">
        <f t="shared" si="130"/>
        <v>0</v>
      </c>
      <c r="AE672" t="s">
        <v>21</v>
      </c>
      <c r="AF672" s="5">
        <f t="shared" si="131"/>
        <v>0</v>
      </c>
      <c r="AG672" s="1">
        <v>5</v>
      </c>
      <c r="AH672" s="6">
        <f>ABS(8-Table1[[#This Row],[Die 1. Frauen des FCSP landet in der Regionalliga Nord (12er Liga) auf Rang...?]])</f>
        <v>3</v>
      </c>
      <c r="AI672" s="6">
        <f>0-Table1[[#This Row],[Spalte16]]</f>
        <v>-3</v>
      </c>
      <c r="AJ672" s="1">
        <v>12</v>
      </c>
      <c r="AK672" s="6">
        <f>ABS(16-Table1[[#This Row],[Die U23 des FCSP landet in der Regionalliga Nord (18er Liga) auf Rang....?]])</f>
        <v>4</v>
      </c>
      <c r="AL672" s="6">
        <f>0-Table1[[#This Row],[Spalte17]]</f>
        <v>-4</v>
      </c>
      <c r="AM67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72"/>
    </row>
    <row r="673" spans="1:42" x14ac:dyDescent="0.25">
      <c r="A673">
        <v>671</v>
      </c>
      <c r="B673" t="s">
        <v>833</v>
      </c>
      <c r="C673" s="1">
        <v>11</v>
      </c>
      <c r="D673" s="6">
        <f>-18+Table1[[#This Row],[Auf welchem Platz landet der FC St. Pauli in der 1. Bundesliga 2025/26?]]</f>
        <v>-7</v>
      </c>
      <c r="E673" t="s">
        <v>14</v>
      </c>
      <c r="F673" s="5">
        <v>5</v>
      </c>
      <c r="G673" t="s">
        <v>14</v>
      </c>
      <c r="H673" t="s">
        <v>56</v>
      </c>
      <c r="I673" t="s">
        <v>54</v>
      </c>
      <c r="J673" t="s">
        <v>16</v>
      </c>
      <c r="K673">
        <f t="shared" si="120"/>
        <v>1</v>
      </c>
      <c r="L673">
        <f t="shared" si="121"/>
        <v>0</v>
      </c>
      <c r="M673">
        <f t="shared" si="122"/>
        <v>0</v>
      </c>
      <c r="N673">
        <f t="shared" si="123"/>
        <v>1</v>
      </c>
      <c r="O673" s="5">
        <f>SUM(Table1[[#This Row],[Spalte5]:[Spalte6]])*5</f>
        <v>10</v>
      </c>
      <c r="P673" t="s">
        <v>34</v>
      </c>
      <c r="Q673" t="s">
        <v>78</v>
      </c>
      <c r="R673" t="s">
        <v>23</v>
      </c>
      <c r="S673">
        <f t="shared" si="124"/>
        <v>0</v>
      </c>
      <c r="T673">
        <f t="shared" si="125"/>
        <v>1</v>
      </c>
      <c r="U673">
        <f t="shared" si="126"/>
        <v>0</v>
      </c>
      <c r="V673" s="5">
        <f>SUM(Table1[[#This Row],[Spalte94]:[Spalte92]])*5</f>
        <v>5</v>
      </c>
      <c r="W673" t="s">
        <v>34</v>
      </c>
      <c r="X673" s="5">
        <f t="shared" si="127"/>
        <v>0</v>
      </c>
      <c r="Y673" t="s">
        <v>18</v>
      </c>
      <c r="Z673" s="5">
        <f t="shared" si="128"/>
        <v>0</v>
      </c>
      <c r="AA673" t="s">
        <v>19</v>
      </c>
      <c r="AB673" s="5">
        <f t="shared" si="129"/>
        <v>0</v>
      </c>
      <c r="AC673" t="s">
        <v>20</v>
      </c>
      <c r="AD673" s="5">
        <f t="shared" si="130"/>
        <v>0</v>
      </c>
      <c r="AE673" t="s">
        <v>32</v>
      </c>
      <c r="AF673" s="5">
        <f t="shared" si="131"/>
        <v>0</v>
      </c>
      <c r="AG673" s="1">
        <v>6</v>
      </c>
      <c r="AH673" s="6">
        <f>ABS(8-Table1[[#This Row],[Die 1. Frauen des FCSP landet in der Regionalliga Nord (12er Liga) auf Rang...?]])</f>
        <v>2</v>
      </c>
      <c r="AI673" s="6">
        <f>0-Table1[[#This Row],[Spalte16]]</f>
        <v>-2</v>
      </c>
      <c r="AJ673" s="1">
        <v>13</v>
      </c>
      <c r="AK673" s="6">
        <f>ABS(16-Table1[[#This Row],[Die U23 des FCSP landet in der Regionalliga Nord (18er Liga) auf Rang....?]])</f>
        <v>3</v>
      </c>
      <c r="AL673" s="6">
        <f>0-Table1[[#This Row],[Spalte17]]</f>
        <v>-3</v>
      </c>
      <c r="AM67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73"/>
    </row>
    <row r="674" spans="1:42" x14ac:dyDescent="0.25">
      <c r="A674">
        <v>672</v>
      </c>
      <c r="B674" t="s">
        <v>789</v>
      </c>
      <c r="C674" s="1">
        <v>12</v>
      </c>
      <c r="D674" s="6">
        <f>-18+Table1[[#This Row],[Auf welchem Platz landet der FC St. Pauli in der 1. Bundesliga 2025/26?]]</f>
        <v>-6</v>
      </c>
      <c r="E674" t="s">
        <v>14</v>
      </c>
      <c r="F674" s="5">
        <v>5</v>
      </c>
      <c r="G674" t="s">
        <v>14</v>
      </c>
      <c r="H674" t="s">
        <v>56</v>
      </c>
      <c r="I674" t="s">
        <v>25</v>
      </c>
      <c r="J674" t="s">
        <v>43</v>
      </c>
      <c r="K674">
        <f t="shared" si="120"/>
        <v>1</v>
      </c>
      <c r="L674">
        <f t="shared" si="121"/>
        <v>1</v>
      </c>
      <c r="M674">
        <f t="shared" si="122"/>
        <v>0</v>
      </c>
      <c r="N674">
        <f t="shared" si="123"/>
        <v>0</v>
      </c>
      <c r="O674" s="5">
        <f>SUM(Table1[[#This Row],[Spalte5]:[Spalte6]])*5</f>
        <v>10</v>
      </c>
      <c r="P674" t="s">
        <v>23</v>
      </c>
      <c r="Q674" t="s">
        <v>34</v>
      </c>
      <c r="R674" t="s">
        <v>78</v>
      </c>
      <c r="S674">
        <f t="shared" si="124"/>
        <v>0</v>
      </c>
      <c r="T674">
        <f t="shared" si="125"/>
        <v>1</v>
      </c>
      <c r="U674">
        <f t="shared" si="126"/>
        <v>0</v>
      </c>
      <c r="V674" s="5">
        <f>SUM(Table1[[#This Row],[Spalte94]:[Spalte92]])*5</f>
        <v>5</v>
      </c>
      <c r="W674" t="s">
        <v>58</v>
      </c>
      <c r="X674" s="5">
        <f t="shared" si="127"/>
        <v>0</v>
      </c>
      <c r="Y674" t="s">
        <v>18</v>
      </c>
      <c r="Z674" s="5">
        <f t="shared" si="128"/>
        <v>0</v>
      </c>
      <c r="AA674" t="s">
        <v>19</v>
      </c>
      <c r="AB674" s="5">
        <f t="shared" si="129"/>
        <v>0</v>
      </c>
      <c r="AC674" t="s">
        <v>20</v>
      </c>
      <c r="AD674" s="5">
        <f t="shared" si="130"/>
        <v>0</v>
      </c>
      <c r="AE674" t="s">
        <v>28</v>
      </c>
      <c r="AF674" s="5">
        <f t="shared" si="131"/>
        <v>0</v>
      </c>
      <c r="AG674" s="1">
        <v>6</v>
      </c>
      <c r="AH674" s="6">
        <f>ABS(8-Table1[[#This Row],[Die 1. Frauen des FCSP landet in der Regionalliga Nord (12er Liga) auf Rang...?]])</f>
        <v>2</v>
      </c>
      <c r="AI674" s="6">
        <f>0-Table1[[#This Row],[Spalte16]]</f>
        <v>-2</v>
      </c>
      <c r="AJ674" s="1">
        <v>12</v>
      </c>
      <c r="AK674" s="6">
        <f>ABS(16-Table1[[#This Row],[Die U23 des FCSP landet in der Regionalliga Nord (18er Liga) auf Rang....?]])</f>
        <v>4</v>
      </c>
      <c r="AL674" s="6">
        <f>0-Table1[[#This Row],[Spalte17]]</f>
        <v>-4</v>
      </c>
      <c r="AM67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74"/>
    </row>
    <row r="675" spans="1:42" x14ac:dyDescent="0.25">
      <c r="A675">
        <v>673</v>
      </c>
      <c r="B675" t="s">
        <v>857</v>
      </c>
      <c r="C675" s="1">
        <v>13</v>
      </c>
      <c r="D675" s="6">
        <f>-18+Table1[[#This Row],[Auf welchem Platz landet der FC St. Pauli in der 1. Bundesliga 2025/26?]]</f>
        <v>-5</v>
      </c>
      <c r="E675" t="s">
        <v>56</v>
      </c>
      <c r="F675" s="5"/>
      <c r="G675" t="s">
        <v>14</v>
      </c>
      <c r="H675" t="s">
        <v>54</v>
      </c>
      <c r="I675" t="s">
        <v>56</v>
      </c>
      <c r="J675" t="s">
        <v>25</v>
      </c>
      <c r="K675">
        <f t="shared" si="120"/>
        <v>1</v>
      </c>
      <c r="L675">
        <f t="shared" si="121"/>
        <v>1</v>
      </c>
      <c r="M675">
        <f t="shared" si="122"/>
        <v>0</v>
      </c>
      <c r="N675">
        <f t="shared" si="123"/>
        <v>0</v>
      </c>
      <c r="O675" s="5">
        <f>SUM(Table1[[#This Row],[Spalte5]:[Spalte6]])*5</f>
        <v>10</v>
      </c>
      <c r="P675" t="s">
        <v>34</v>
      </c>
      <c r="Q675" t="s">
        <v>78</v>
      </c>
      <c r="R675" t="s">
        <v>23</v>
      </c>
      <c r="S675">
        <f t="shared" si="124"/>
        <v>0</v>
      </c>
      <c r="T675">
        <f t="shared" si="125"/>
        <v>1</v>
      </c>
      <c r="U675">
        <f t="shared" si="126"/>
        <v>0</v>
      </c>
      <c r="V675" s="5">
        <f>SUM(Table1[[#This Row],[Spalte94]:[Spalte92]])*5</f>
        <v>5</v>
      </c>
      <c r="W675" t="s">
        <v>17</v>
      </c>
      <c r="X675" s="5">
        <f t="shared" si="127"/>
        <v>0</v>
      </c>
      <c r="Y675" t="s">
        <v>48</v>
      </c>
      <c r="Z675" s="5">
        <f t="shared" si="128"/>
        <v>0</v>
      </c>
      <c r="AA675" t="s">
        <v>19</v>
      </c>
      <c r="AB675" s="5">
        <f t="shared" si="129"/>
        <v>0</v>
      </c>
      <c r="AC675" t="s">
        <v>20</v>
      </c>
      <c r="AD675" s="5">
        <f t="shared" si="130"/>
        <v>0</v>
      </c>
      <c r="AE675" t="s">
        <v>21</v>
      </c>
      <c r="AF675" s="5">
        <f t="shared" si="131"/>
        <v>0</v>
      </c>
      <c r="AG675" s="1">
        <v>9</v>
      </c>
      <c r="AH675" s="6">
        <f>ABS(8-Table1[[#This Row],[Die 1. Frauen des FCSP landet in der Regionalliga Nord (12er Liga) auf Rang...?]])</f>
        <v>1</v>
      </c>
      <c r="AI675" s="6">
        <f>0-Table1[[#This Row],[Spalte16]]</f>
        <v>-1</v>
      </c>
      <c r="AJ675" s="1">
        <v>15</v>
      </c>
      <c r="AK675" s="6">
        <f>ABS(16-Table1[[#This Row],[Die U23 des FCSP landet in der Regionalliga Nord (18er Liga) auf Rang....?]])</f>
        <v>1</v>
      </c>
      <c r="AL675" s="6">
        <f>0-Table1[[#This Row],[Spalte17]]</f>
        <v>-1</v>
      </c>
      <c r="AM67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75"/>
    </row>
    <row r="676" spans="1:42" x14ac:dyDescent="0.25">
      <c r="A676">
        <v>674</v>
      </c>
      <c r="B676" t="s">
        <v>654</v>
      </c>
      <c r="C676" s="1">
        <v>12</v>
      </c>
      <c r="D676" s="6">
        <f>-18+Table1[[#This Row],[Auf welchem Platz landet der FC St. Pauli in der 1. Bundesliga 2025/26?]]</f>
        <v>-6</v>
      </c>
      <c r="E676" t="s">
        <v>25</v>
      </c>
      <c r="F676" s="5"/>
      <c r="G676" t="s">
        <v>25</v>
      </c>
      <c r="H676" t="s">
        <v>14</v>
      </c>
      <c r="I676" t="s">
        <v>17</v>
      </c>
      <c r="J676" t="s">
        <v>54</v>
      </c>
      <c r="K676">
        <f t="shared" si="120"/>
        <v>1</v>
      </c>
      <c r="L676">
        <f t="shared" si="121"/>
        <v>1</v>
      </c>
      <c r="M676">
        <f t="shared" si="122"/>
        <v>1</v>
      </c>
      <c r="N676">
        <f t="shared" si="123"/>
        <v>0</v>
      </c>
      <c r="O676" s="5">
        <f>SUM(Table1[[#This Row],[Spalte5]:[Spalte6]])*5</f>
        <v>15</v>
      </c>
      <c r="P676" t="s">
        <v>78</v>
      </c>
      <c r="Q676" t="s">
        <v>15</v>
      </c>
      <c r="R676" t="s">
        <v>50</v>
      </c>
      <c r="S676">
        <f t="shared" si="124"/>
        <v>1</v>
      </c>
      <c r="T676">
        <f t="shared" si="125"/>
        <v>1</v>
      </c>
      <c r="U676">
        <f t="shared" si="126"/>
        <v>0</v>
      </c>
      <c r="V676" s="5">
        <f>SUM(Table1[[#This Row],[Spalte94]:[Spalte92]])*5</f>
        <v>10</v>
      </c>
      <c r="W676" t="s">
        <v>50</v>
      </c>
      <c r="X676" s="5">
        <f t="shared" si="127"/>
        <v>0</v>
      </c>
      <c r="Y676" t="s">
        <v>30</v>
      </c>
      <c r="Z676" s="5">
        <f t="shared" si="128"/>
        <v>0</v>
      </c>
      <c r="AA676" t="s">
        <v>19</v>
      </c>
      <c r="AB676" s="5">
        <f t="shared" si="129"/>
        <v>0</v>
      </c>
      <c r="AC676" t="s">
        <v>20</v>
      </c>
      <c r="AD676" s="5">
        <f t="shared" si="130"/>
        <v>0</v>
      </c>
      <c r="AE676" t="s">
        <v>28</v>
      </c>
      <c r="AF676" s="5">
        <f t="shared" si="131"/>
        <v>0</v>
      </c>
      <c r="AG676" s="1">
        <v>3</v>
      </c>
      <c r="AH676" s="6">
        <f>ABS(8-Table1[[#This Row],[Die 1. Frauen des FCSP landet in der Regionalliga Nord (12er Liga) auf Rang...?]])</f>
        <v>5</v>
      </c>
      <c r="AI676" s="6">
        <f>0-Table1[[#This Row],[Spalte16]]</f>
        <v>-5</v>
      </c>
      <c r="AJ676" s="1">
        <v>10</v>
      </c>
      <c r="AK676" s="6">
        <f>ABS(16-Table1[[#This Row],[Die U23 des FCSP landet in der Regionalliga Nord (18er Liga) auf Rang....?]])</f>
        <v>6</v>
      </c>
      <c r="AL676" s="6">
        <f>0-Table1[[#This Row],[Spalte17]]</f>
        <v>-6</v>
      </c>
      <c r="AM67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76"/>
    </row>
    <row r="677" spans="1:42" x14ac:dyDescent="0.25">
      <c r="A677">
        <v>675</v>
      </c>
      <c r="B677" t="s">
        <v>834</v>
      </c>
      <c r="C677" s="1">
        <v>11</v>
      </c>
      <c r="D677" s="6">
        <f>-18+Table1[[#This Row],[Auf welchem Platz landet der FC St. Pauli in der 1. Bundesliga 2025/26?]]</f>
        <v>-7</v>
      </c>
      <c r="E677" t="s">
        <v>14</v>
      </c>
      <c r="F677" s="5">
        <v>5</v>
      </c>
      <c r="G677" t="s">
        <v>14</v>
      </c>
      <c r="H677" t="s">
        <v>54</v>
      </c>
      <c r="I677" t="s">
        <v>56</v>
      </c>
      <c r="J677" t="s">
        <v>25</v>
      </c>
      <c r="K677">
        <f t="shared" si="120"/>
        <v>1</v>
      </c>
      <c r="L677">
        <f t="shared" si="121"/>
        <v>1</v>
      </c>
      <c r="M677">
        <f t="shared" si="122"/>
        <v>0</v>
      </c>
      <c r="N677">
        <f t="shared" si="123"/>
        <v>0</v>
      </c>
      <c r="O677" s="5">
        <f>SUM(Table1[[#This Row],[Spalte5]:[Spalte6]])*5</f>
        <v>10</v>
      </c>
      <c r="P677" t="s">
        <v>78</v>
      </c>
      <c r="Q677" t="s">
        <v>24</v>
      </c>
      <c r="R677" t="s">
        <v>34</v>
      </c>
      <c r="S677">
        <f t="shared" si="124"/>
        <v>0</v>
      </c>
      <c r="T677">
        <f t="shared" si="125"/>
        <v>1</v>
      </c>
      <c r="U677">
        <f t="shared" si="126"/>
        <v>0</v>
      </c>
      <c r="V677" s="5">
        <f>SUM(Table1[[#This Row],[Spalte94]:[Spalte92]])*5</f>
        <v>5</v>
      </c>
      <c r="W677" t="s">
        <v>34</v>
      </c>
      <c r="X677" s="5">
        <f t="shared" si="127"/>
        <v>0</v>
      </c>
      <c r="Y677" t="s">
        <v>48</v>
      </c>
      <c r="Z677" s="5">
        <f t="shared" si="128"/>
        <v>0</v>
      </c>
      <c r="AA677" t="s">
        <v>19</v>
      </c>
      <c r="AB677" s="5">
        <f t="shared" si="129"/>
        <v>0</v>
      </c>
      <c r="AC677" t="s">
        <v>20</v>
      </c>
      <c r="AD677" s="5">
        <f t="shared" si="130"/>
        <v>0</v>
      </c>
      <c r="AE677" t="s">
        <v>28</v>
      </c>
      <c r="AF677" s="5">
        <f t="shared" si="131"/>
        <v>0</v>
      </c>
      <c r="AG677" s="1">
        <v>6</v>
      </c>
      <c r="AH677" s="6">
        <f>ABS(8-Table1[[#This Row],[Die 1. Frauen des FCSP landet in der Regionalliga Nord (12er Liga) auf Rang...?]])</f>
        <v>2</v>
      </c>
      <c r="AI677" s="6">
        <f>0-Table1[[#This Row],[Spalte16]]</f>
        <v>-2</v>
      </c>
      <c r="AJ677" s="1">
        <v>13</v>
      </c>
      <c r="AK677" s="6">
        <f>ABS(16-Table1[[#This Row],[Die U23 des FCSP landet in der Regionalliga Nord (18er Liga) auf Rang....?]])</f>
        <v>3</v>
      </c>
      <c r="AL677" s="6">
        <f>0-Table1[[#This Row],[Spalte17]]</f>
        <v>-3</v>
      </c>
      <c r="AM67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77"/>
    </row>
    <row r="678" spans="1:42" x14ac:dyDescent="0.25">
      <c r="A678">
        <v>676</v>
      </c>
      <c r="B678" t="s">
        <v>568</v>
      </c>
      <c r="C678" s="1">
        <v>11</v>
      </c>
      <c r="D678" s="6">
        <f>-18+Table1[[#This Row],[Auf welchem Platz landet der FC St. Pauli in der 1. Bundesliga 2025/26?]]</f>
        <v>-7</v>
      </c>
      <c r="E678" t="s">
        <v>14</v>
      </c>
      <c r="F678" s="5">
        <v>5</v>
      </c>
      <c r="G678" t="s">
        <v>14</v>
      </c>
      <c r="H678" t="s">
        <v>25</v>
      </c>
      <c r="I678" t="s">
        <v>56</v>
      </c>
      <c r="J678" t="s">
        <v>54</v>
      </c>
      <c r="K678">
        <f t="shared" si="120"/>
        <v>1</v>
      </c>
      <c r="L678">
        <f t="shared" si="121"/>
        <v>1</v>
      </c>
      <c r="M678">
        <f t="shared" si="122"/>
        <v>0</v>
      </c>
      <c r="N678">
        <f t="shared" si="123"/>
        <v>0</v>
      </c>
      <c r="O678" s="5">
        <f>SUM(Table1[[#This Row],[Spalte5]:[Spalte6]])*5</f>
        <v>10</v>
      </c>
      <c r="P678" t="s">
        <v>34</v>
      </c>
      <c r="Q678" t="s">
        <v>41</v>
      </c>
      <c r="R678" t="s">
        <v>78</v>
      </c>
      <c r="S678">
        <f t="shared" si="124"/>
        <v>0</v>
      </c>
      <c r="T678">
        <f t="shared" si="125"/>
        <v>1</v>
      </c>
      <c r="U678">
        <f t="shared" si="126"/>
        <v>0</v>
      </c>
      <c r="V678" s="5">
        <f>SUM(Table1[[#This Row],[Spalte94]:[Spalte92]])*5</f>
        <v>5</v>
      </c>
      <c r="W678" t="s">
        <v>15</v>
      </c>
      <c r="X678" s="5">
        <f t="shared" si="127"/>
        <v>0</v>
      </c>
      <c r="Y678" t="s">
        <v>48</v>
      </c>
      <c r="Z678" s="5">
        <f t="shared" si="128"/>
        <v>0</v>
      </c>
      <c r="AA678" t="s">
        <v>19</v>
      </c>
      <c r="AB678" s="5">
        <f t="shared" si="129"/>
        <v>0</v>
      </c>
      <c r="AC678" t="s">
        <v>20</v>
      </c>
      <c r="AD678" s="5">
        <f t="shared" si="130"/>
        <v>0</v>
      </c>
      <c r="AE678" t="s">
        <v>28</v>
      </c>
      <c r="AF678" s="5">
        <f t="shared" si="131"/>
        <v>0</v>
      </c>
      <c r="AG678" s="1">
        <v>6</v>
      </c>
      <c r="AH678" s="6">
        <f>ABS(8-Table1[[#This Row],[Die 1. Frauen des FCSP landet in der Regionalliga Nord (12er Liga) auf Rang...?]])</f>
        <v>2</v>
      </c>
      <c r="AI678" s="6">
        <f>0-Table1[[#This Row],[Spalte16]]</f>
        <v>-2</v>
      </c>
      <c r="AJ678" s="1">
        <v>13</v>
      </c>
      <c r="AK678" s="6">
        <f>ABS(16-Table1[[#This Row],[Die U23 des FCSP landet in der Regionalliga Nord (18er Liga) auf Rang....?]])</f>
        <v>3</v>
      </c>
      <c r="AL678" s="6">
        <f>0-Table1[[#This Row],[Spalte17]]</f>
        <v>-3</v>
      </c>
      <c r="AM67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78"/>
    </row>
    <row r="679" spans="1:42" x14ac:dyDescent="0.25">
      <c r="A679">
        <v>677</v>
      </c>
      <c r="B679" t="s">
        <v>97</v>
      </c>
      <c r="C679" s="1">
        <v>12</v>
      </c>
      <c r="D679" s="6">
        <f>-18+Table1[[#This Row],[Auf welchem Platz landet der FC St. Pauli in der 1. Bundesliga 2025/26?]]</f>
        <v>-6</v>
      </c>
      <c r="E679" t="s">
        <v>98</v>
      </c>
      <c r="F679" s="5"/>
      <c r="G679" t="s">
        <v>14</v>
      </c>
      <c r="H679" t="s">
        <v>25</v>
      </c>
      <c r="I679" t="s">
        <v>54</v>
      </c>
      <c r="J679" t="s">
        <v>56</v>
      </c>
      <c r="K679">
        <f t="shared" si="120"/>
        <v>1</v>
      </c>
      <c r="L679">
        <f t="shared" si="121"/>
        <v>1</v>
      </c>
      <c r="M679">
        <f t="shared" si="122"/>
        <v>0</v>
      </c>
      <c r="N679">
        <f t="shared" si="123"/>
        <v>0</v>
      </c>
      <c r="O679" s="5">
        <f>SUM(Table1[[#This Row],[Spalte5]:[Spalte6]])*5</f>
        <v>10</v>
      </c>
      <c r="P679" t="s">
        <v>23</v>
      </c>
      <c r="Q679" t="s">
        <v>34</v>
      </c>
      <c r="R679" t="s">
        <v>78</v>
      </c>
      <c r="S679">
        <f t="shared" si="124"/>
        <v>0</v>
      </c>
      <c r="T679">
        <f t="shared" si="125"/>
        <v>1</v>
      </c>
      <c r="U679">
        <f t="shared" si="126"/>
        <v>0</v>
      </c>
      <c r="V679" s="5">
        <f>SUM(Table1[[#This Row],[Spalte94]:[Spalte92]])*5</f>
        <v>5</v>
      </c>
      <c r="W679" t="s">
        <v>23</v>
      </c>
      <c r="X679" s="5">
        <f t="shared" si="127"/>
        <v>0</v>
      </c>
      <c r="Y679" t="s">
        <v>46</v>
      </c>
      <c r="Z679" s="5">
        <f t="shared" si="128"/>
        <v>0</v>
      </c>
      <c r="AA679" t="s">
        <v>19</v>
      </c>
      <c r="AB679" s="5">
        <f t="shared" si="129"/>
        <v>0</v>
      </c>
      <c r="AC679" t="s">
        <v>20</v>
      </c>
      <c r="AD679" s="5">
        <f t="shared" si="130"/>
        <v>0</v>
      </c>
      <c r="AE679" t="s">
        <v>32</v>
      </c>
      <c r="AF679" s="5">
        <f t="shared" si="131"/>
        <v>0</v>
      </c>
      <c r="AG679" s="1">
        <v>8</v>
      </c>
      <c r="AH679" s="6">
        <f>ABS(8-Table1[[#This Row],[Die 1. Frauen des FCSP landet in der Regionalliga Nord (12er Liga) auf Rang...?]])</f>
        <v>0</v>
      </c>
      <c r="AI679" s="6">
        <v>5</v>
      </c>
      <c r="AJ679" s="1">
        <v>10</v>
      </c>
      <c r="AK679" s="6">
        <f>ABS(16-Table1[[#This Row],[Die U23 des FCSP landet in der Regionalliga Nord (18er Liga) auf Rang....?]])</f>
        <v>6</v>
      </c>
      <c r="AL679" s="6">
        <f>0-Table1[[#This Row],[Spalte17]]</f>
        <v>-6</v>
      </c>
      <c r="AM67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79"/>
    </row>
    <row r="680" spans="1:42" x14ac:dyDescent="0.25">
      <c r="A680">
        <v>678</v>
      </c>
      <c r="B680" t="s">
        <v>207</v>
      </c>
      <c r="C680" s="1">
        <v>12</v>
      </c>
      <c r="D680" s="6">
        <f>-18+Table1[[#This Row],[Auf welchem Platz landet der FC St. Pauli in der 1. Bundesliga 2025/26?]]</f>
        <v>-6</v>
      </c>
      <c r="E680" t="s">
        <v>14</v>
      </c>
      <c r="F680" s="5">
        <v>5</v>
      </c>
      <c r="G680" t="s">
        <v>14</v>
      </c>
      <c r="H680" t="s">
        <v>56</v>
      </c>
      <c r="I680" t="s">
        <v>25</v>
      </c>
      <c r="J680" t="s">
        <v>43</v>
      </c>
      <c r="K680">
        <f t="shared" si="120"/>
        <v>1</v>
      </c>
      <c r="L680">
        <f t="shared" si="121"/>
        <v>1</v>
      </c>
      <c r="M680">
        <f t="shared" si="122"/>
        <v>0</v>
      </c>
      <c r="N680">
        <f t="shared" si="123"/>
        <v>0</v>
      </c>
      <c r="O680" s="5">
        <f>SUM(Table1[[#This Row],[Spalte5]:[Spalte6]])*5</f>
        <v>10</v>
      </c>
      <c r="P680" t="s">
        <v>34</v>
      </c>
      <c r="Q680" t="s">
        <v>78</v>
      </c>
      <c r="R680" t="s">
        <v>15</v>
      </c>
      <c r="S680">
        <f t="shared" si="124"/>
        <v>0</v>
      </c>
      <c r="T680">
        <f t="shared" si="125"/>
        <v>1</v>
      </c>
      <c r="U680">
        <f t="shared" si="126"/>
        <v>0</v>
      </c>
      <c r="V680" s="5">
        <f>SUM(Table1[[#This Row],[Spalte94]:[Spalte92]])*5</f>
        <v>5</v>
      </c>
      <c r="W680" t="s">
        <v>15</v>
      </c>
      <c r="X680" s="5">
        <f t="shared" si="127"/>
        <v>0</v>
      </c>
      <c r="Y680" t="s">
        <v>30</v>
      </c>
      <c r="Z680" s="5">
        <f t="shared" si="128"/>
        <v>0</v>
      </c>
      <c r="AA680" t="s">
        <v>65</v>
      </c>
      <c r="AB680" s="5">
        <f t="shared" si="129"/>
        <v>5</v>
      </c>
      <c r="AC680" t="s">
        <v>20</v>
      </c>
      <c r="AD680" s="5">
        <f t="shared" si="130"/>
        <v>0</v>
      </c>
      <c r="AE680" t="s">
        <v>32</v>
      </c>
      <c r="AF680" s="5">
        <f t="shared" si="131"/>
        <v>0</v>
      </c>
      <c r="AG680" s="1">
        <v>5</v>
      </c>
      <c r="AH680" s="6">
        <f>ABS(8-Table1[[#This Row],[Die 1. Frauen des FCSP landet in der Regionalliga Nord (12er Liga) auf Rang...?]])</f>
        <v>3</v>
      </c>
      <c r="AI680" s="6">
        <f>0-Table1[[#This Row],[Spalte16]]</f>
        <v>-3</v>
      </c>
      <c r="AJ680" s="1">
        <v>13</v>
      </c>
      <c r="AK680" s="6">
        <f>ABS(16-Table1[[#This Row],[Die U23 des FCSP landet in der Regionalliga Nord (18er Liga) auf Rang....?]])</f>
        <v>3</v>
      </c>
      <c r="AL680" s="6">
        <f>0-Table1[[#This Row],[Spalte17]]</f>
        <v>-3</v>
      </c>
      <c r="AM68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80"/>
    </row>
    <row r="681" spans="1:42" x14ac:dyDescent="0.25">
      <c r="A681">
        <v>679</v>
      </c>
      <c r="B681" t="s">
        <v>686</v>
      </c>
      <c r="C681" s="1">
        <v>15</v>
      </c>
      <c r="D681" s="6">
        <f>-18+Table1[[#This Row],[Auf welchem Platz landet der FC St. Pauli in der 1. Bundesliga 2025/26?]]</f>
        <v>-3</v>
      </c>
      <c r="E681" t="s">
        <v>14</v>
      </c>
      <c r="F681" s="5">
        <v>5</v>
      </c>
      <c r="G681" t="s">
        <v>14</v>
      </c>
      <c r="H681" t="s">
        <v>56</v>
      </c>
      <c r="I681" t="s">
        <v>25</v>
      </c>
      <c r="J681" t="s">
        <v>16</v>
      </c>
      <c r="K681">
        <f t="shared" si="120"/>
        <v>1</v>
      </c>
      <c r="L681">
        <f t="shared" si="121"/>
        <v>1</v>
      </c>
      <c r="M681">
        <f t="shared" si="122"/>
        <v>0</v>
      </c>
      <c r="N681">
        <f t="shared" si="123"/>
        <v>1</v>
      </c>
      <c r="O681" s="5">
        <f>SUM(Table1[[#This Row],[Spalte5]:[Spalte6]])*5</f>
        <v>15</v>
      </c>
      <c r="P681" t="s">
        <v>78</v>
      </c>
      <c r="Q681" t="s">
        <v>23</v>
      </c>
      <c r="R681" t="s">
        <v>34</v>
      </c>
      <c r="S681">
        <f t="shared" si="124"/>
        <v>0</v>
      </c>
      <c r="T681">
        <f t="shared" si="125"/>
        <v>1</v>
      </c>
      <c r="U681">
        <f t="shared" si="126"/>
        <v>0</v>
      </c>
      <c r="V681" s="5">
        <f>SUM(Table1[[#This Row],[Spalte94]:[Spalte92]])*5</f>
        <v>5</v>
      </c>
      <c r="W681" t="s">
        <v>23</v>
      </c>
      <c r="X681" s="5">
        <f t="shared" si="127"/>
        <v>0</v>
      </c>
      <c r="Y681" t="s">
        <v>30</v>
      </c>
      <c r="Z681" s="5">
        <f t="shared" si="128"/>
        <v>0</v>
      </c>
      <c r="AA681" t="s">
        <v>35</v>
      </c>
      <c r="AB681" s="5">
        <f t="shared" si="129"/>
        <v>0</v>
      </c>
      <c r="AC681" t="s">
        <v>27</v>
      </c>
      <c r="AD681" s="5">
        <f t="shared" si="130"/>
        <v>5</v>
      </c>
      <c r="AE681" t="s">
        <v>37</v>
      </c>
      <c r="AF681" s="5">
        <f t="shared" si="131"/>
        <v>0</v>
      </c>
      <c r="AG681" s="1">
        <v>1</v>
      </c>
      <c r="AH681" s="6">
        <f>ABS(8-Table1[[#This Row],[Die 1. Frauen des FCSP landet in der Regionalliga Nord (12er Liga) auf Rang...?]])</f>
        <v>7</v>
      </c>
      <c r="AI681" s="6">
        <f>0-Table1[[#This Row],[Spalte16]]</f>
        <v>-7</v>
      </c>
      <c r="AJ681" s="1">
        <v>4</v>
      </c>
      <c r="AK681" s="6">
        <f>ABS(16-Table1[[#This Row],[Die U23 des FCSP landet in der Regionalliga Nord (18er Liga) auf Rang....?]])</f>
        <v>12</v>
      </c>
      <c r="AL681" s="6">
        <f>0-Table1[[#This Row],[Spalte17]]</f>
        <v>-12</v>
      </c>
      <c r="AM68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81"/>
    </row>
    <row r="682" spans="1:42" x14ac:dyDescent="0.25">
      <c r="A682">
        <v>680</v>
      </c>
      <c r="B682" t="s">
        <v>241</v>
      </c>
      <c r="C682" s="1">
        <v>13</v>
      </c>
      <c r="D682" s="6">
        <f>-18+Table1[[#This Row],[Auf welchem Platz landet der FC St. Pauli in der 1. Bundesliga 2025/26?]]</f>
        <v>-5</v>
      </c>
      <c r="E682" t="s">
        <v>56</v>
      </c>
      <c r="F682" s="5"/>
      <c r="G682" t="s">
        <v>54</v>
      </c>
      <c r="H682" t="s">
        <v>56</v>
      </c>
      <c r="I682" t="s">
        <v>25</v>
      </c>
      <c r="J682" t="s">
        <v>16</v>
      </c>
      <c r="K682">
        <f t="shared" si="120"/>
        <v>0</v>
      </c>
      <c r="L682">
        <f t="shared" si="121"/>
        <v>1</v>
      </c>
      <c r="M682">
        <f t="shared" si="122"/>
        <v>0</v>
      </c>
      <c r="N682">
        <f t="shared" si="123"/>
        <v>1</v>
      </c>
      <c r="O682" s="5">
        <f>SUM(Table1[[#This Row],[Spalte5]:[Spalte6]])*5</f>
        <v>10</v>
      </c>
      <c r="P682" t="s">
        <v>15</v>
      </c>
      <c r="Q682" t="s">
        <v>78</v>
      </c>
      <c r="R682" t="s">
        <v>23</v>
      </c>
      <c r="S682">
        <f t="shared" si="124"/>
        <v>0</v>
      </c>
      <c r="T682">
        <f t="shared" si="125"/>
        <v>1</v>
      </c>
      <c r="U682">
        <f t="shared" si="126"/>
        <v>0</v>
      </c>
      <c r="V682" s="5">
        <f>SUM(Table1[[#This Row],[Spalte94]:[Spalte92]])*5</f>
        <v>5</v>
      </c>
      <c r="W682" t="s">
        <v>34</v>
      </c>
      <c r="X682" s="5">
        <f t="shared" si="127"/>
        <v>0</v>
      </c>
      <c r="Y682" t="s">
        <v>48</v>
      </c>
      <c r="Z682" s="5">
        <f t="shared" si="128"/>
        <v>0</v>
      </c>
      <c r="AA682" t="s">
        <v>35</v>
      </c>
      <c r="AB682" s="5">
        <f t="shared" si="129"/>
        <v>0</v>
      </c>
      <c r="AC682" t="s">
        <v>20</v>
      </c>
      <c r="AD682" s="5">
        <f t="shared" si="130"/>
        <v>0</v>
      </c>
      <c r="AE682" t="s">
        <v>28</v>
      </c>
      <c r="AF682" s="5">
        <f t="shared" si="131"/>
        <v>0</v>
      </c>
      <c r="AG682" s="1">
        <v>7</v>
      </c>
      <c r="AH682" s="6">
        <f>ABS(8-Table1[[#This Row],[Die 1. Frauen des FCSP landet in der Regionalliga Nord (12er Liga) auf Rang...?]])</f>
        <v>1</v>
      </c>
      <c r="AI682" s="6">
        <f>0-Table1[[#This Row],[Spalte16]]</f>
        <v>-1</v>
      </c>
      <c r="AJ682" s="1">
        <v>15</v>
      </c>
      <c r="AK682" s="6">
        <f>ABS(16-Table1[[#This Row],[Die U23 des FCSP landet in der Regionalliga Nord (18er Liga) auf Rang....?]])</f>
        <v>1</v>
      </c>
      <c r="AL682" s="6">
        <f>0-Table1[[#This Row],[Spalte17]]</f>
        <v>-1</v>
      </c>
      <c r="AM68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82"/>
    </row>
    <row r="683" spans="1:42" x14ac:dyDescent="0.25">
      <c r="A683">
        <v>681</v>
      </c>
      <c r="B683" t="s">
        <v>368</v>
      </c>
      <c r="C683" s="1">
        <v>13</v>
      </c>
      <c r="D683" s="6">
        <f>-18+Table1[[#This Row],[Auf welchem Platz landet der FC St. Pauli in der 1. Bundesliga 2025/26?]]</f>
        <v>-5</v>
      </c>
      <c r="E683" t="s">
        <v>14</v>
      </c>
      <c r="F683" s="5">
        <v>5</v>
      </c>
      <c r="G683" t="s">
        <v>14</v>
      </c>
      <c r="H683" t="s">
        <v>43</v>
      </c>
      <c r="I683" t="s">
        <v>56</v>
      </c>
      <c r="J683" t="s">
        <v>54</v>
      </c>
      <c r="K683">
        <f t="shared" si="120"/>
        <v>1</v>
      </c>
      <c r="L683">
        <f t="shared" si="121"/>
        <v>0</v>
      </c>
      <c r="M683">
        <f t="shared" si="122"/>
        <v>0</v>
      </c>
      <c r="N683">
        <f t="shared" si="123"/>
        <v>0</v>
      </c>
      <c r="O683" s="5">
        <f>SUM(Table1[[#This Row],[Spalte5]:[Spalte6]])*5</f>
        <v>5</v>
      </c>
      <c r="P683" t="s">
        <v>23</v>
      </c>
      <c r="Q683" t="s">
        <v>78</v>
      </c>
      <c r="R683" t="s">
        <v>41</v>
      </c>
      <c r="S683">
        <f t="shared" si="124"/>
        <v>0</v>
      </c>
      <c r="T683">
        <f t="shared" si="125"/>
        <v>1</v>
      </c>
      <c r="U683">
        <f t="shared" si="126"/>
        <v>0</v>
      </c>
      <c r="V683" s="5">
        <f>SUM(Table1[[#This Row],[Spalte94]:[Spalte92]])*5</f>
        <v>5</v>
      </c>
      <c r="W683" t="s">
        <v>23</v>
      </c>
      <c r="X683" s="5">
        <f t="shared" si="127"/>
        <v>0</v>
      </c>
      <c r="Y683" t="s">
        <v>18</v>
      </c>
      <c r="Z683" s="5">
        <f t="shared" si="128"/>
        <v>0</v>
      </c>
      <c r="AA683" t="s">
        <v>19</v>
      </c>
      <c r="AB683" s="5">
        <f t="shared" si="129"/>
        <v>0</v>
      </c>
      <c r="AC683" t="s">
        <v>20</v>
      </c>
      <c r="AD683" s="5">
        <f t="shared" si="130"/>
        <v>0</v>
      </c>
      <c r="AE683" t="s">
        <v>28</v>
      </c>
      <c r="AF683" s="5">
        <f t="shared" si="131"/>
        <v>0</v>
      </c>
      <c r="AG683" s="1">
        <v>9</v>
      </c>
      <c r="AH683" s="6">
        <f>ABS(8-Table1[[#This Row],[Die 1. Frauen des FCSP landet in der Regionalliga Nord (12er Liga) auf Rang...?]])</f>
        <v>1</v>
      </c>
      <c r="AI683" s="6">
        <f>0-Table1[[#This Row],[Spalte16]]</f>
        <v>-1</v>
      </c>
      <c r="AJ683" s="1">
        <v>15</v>
      </c>
      <c r="AK683" s="6">
        <f>ABS(16-Table1[[#This Row],[Die U23 des FCSP landet in der Regionalliga Nord (18er Liga) auf Rang....?]])</f>
        <v>1</v>
      </c>
      <c r="AL683" s="6">
        <f>0-Table1[[#This Row],[Spalte17]]</f>
        <v>-1</v>
      </c>
      <c r="AM68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83"/>
    </row>
    <row r="684" spans="1:42" x14ac:dyDescent="0.25">
      <c r="A684">
        <v>682</v>
      </c>
      <c r="B684" t="s">
        <v>815</v>
      </c>
      <c r="C684" s="1">
        <v>13</v>
      </c>
      <c r="D684" s="6">
        <f>-18+Table1[[#This Row],[Auf welchem Platz landet der FC St. Pauli in der 1. Bundesliga 2025/26?]]</f>
        <v>-5</v>
      </c>
      <c r="E684" t="s">
        <v>14</v>
      </c>
      <c r="F684" s="5">
        <v>5</v>
      </c>
      <c r="G684" t="s">
        <v>54</v>
      </c>
      <c r="H684" t="s">
        <v>25</v>
      </c>
      <c r="I684" t="s">
        <v>14</v>
      </c>
      <c r="J684" t="s">
        <v>56</v>
      </c>
      <c r="K684">
        <f t="shared" si="120"/>
        <v>1</v>
      </c>
      <c r="L684">
        <f t="shared" si="121"/>
        <v>1</v>
      </c>
      <c r="M684">
        <f t="shared" si="122"/>
        <v>0</v>
      </c>
      <c r="N684">
        <f t="shared" si="123"/>
        <v>0</v>
      </c>
      <c r="O684" s="5">
        <f>SUM(Table1[[#This Row],[Spalte5]:[Spalte6]])*5</f>
        <v>10</v>
      </c>
      <c r="P684" t="s">
        <v>78</v>
      </c>
      <c r="Q684" t="s">
        <v>41</v>
      </c>
      <c r="R684" t="s">
        <v>34</v>
      </c>
      <c r="S684">
        <f t="shared" si="124"/>
        <v>0</v>
      </c>
      <c r="T684">
        <f t="shared" si="125"/>
        <v>1</v>
      </c>
      <c r="U684">
        <f t="shared" si="126"/>
        <v>0</v>
      </c>
      <c r="V684" s="5">
        <f>SUM(Table1[[#This Row],[Spalte94]:[Spalte92]])*5</f>
        <v>5</v>
      </c>
      <c r="W684" t="s">
        <v>34</v>
      </c>
      <c r="X684" s="5">
        <f t="shared" si="127"/>
        <v>0</v>
      </c>
      <c r="Y684" t="s">
        <v>18</v>
      </c>
      <c r="Z684" s="5">
        <f t="shared" si="128"/>
        <v>0</v>
      </c>
      <c r="AA684" t="s">
        <v>19</v>
      </c>
      <c r="AB684" s="5">
        <f t="shared" si="129"/>
        <v>0</v>
      </c>
      <c r="AC684" t="s">
        <v>20</v>
      </c>
      <c r="AD684" s="5">
        <f t="shared" si="130"/>
        <v>0</v>
      </c>
      <c r="AE684" t="s">
        <v>28</v>
      </c>
      <c r="AF684" s="5">
        <f t="shared" si="131"/>
        <v>0</v>
      </c>
      <c r="AG684" s="1">
        <v>5</v>
      </c>
      <c r="AH684" s="6">
        <f>ABS(8-Table1[[#This Row],[Die 1. Frauen des FCSP landet in der Regionalliga Nord (12er Liga) auf Rang...?]])</f>
        <v>3</v>
      </c>
      <c r="AI684" s="6">
        <f>0-Table1[[#This Row],[Spalte16]]</f>
        <v>-3</v>
      </c>
      <c r="AJ684" s="1">
        <v>12</v>
      </c>
      <c r="AK684" s="6">
        <f>ABS(16-Table1[[#This Row],[Die U23 des FCSP landet in der Regionalliga Nord (18er Liga) auf Rang....?]])</f>
        <v>4</v>
      </c>
      <c r="AL684" s="6">
        <f>0-Table1[[#This Row],[Spalte17]]</f>
        <v>-4</v>
      </c>
      <c r="AM68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84"/>
    </row>
    <row r="685" spans="1:42" x14ac:dyDescent="0.25">
      <c r="A685">
        <v>683</v>
      </c>
      <c r="B685" t="s">
        <v>222</v>
      </c>
      <c r="C685" s="1">
        <v>13</v>
      </c>
      <c r="D685" s="6">
        <f>-18+Table1[[#This Row],[Auf welchem Platz landet der FC St. Pauli in der 1. Bundesliga 2025/26?]]</f>
        <v>-5</v>
      </c>
      <c r="E685" t="s">
        <v>14</v>
      </c>
      <c r="F685" s="5">
        <v>5</v>
      </c>
      <c r="G685" t="s">
        <v>14</v>
      </c>
      <c r="H685" t="s">
        <v>43</v>
      </c>
      <c r="I685" t="s">
        <v>25</v>
      </c>
      <c r="J685" t="s">
        <v>56</v>
      </c>
      <c r="K685">
        <f t="shared" si="120"/>
        <v>1</v>
      </c>
      <c r="L685">
        <f t="shared" si="121"/>
        <v>1</v>
      </c>
      <c r="M685">
        <f t="shared" si="122"/>
        <v>0</v>
      </c>
      <c r="N685">
        <f t="shared" si="123"/>
        <v>0</v>
      </c>
      <c r="O685" s="5">
        <f>SUM(Table1[[#This Row],[Spalte5]:[Spalte6]])*5</f>
        <v>10</v>
      </c>
      <c r="P685" t="s">
        <v>34</v>
      </c>
      <c r="Q685" t="s">
        <v>23</v>
      </c>
      <c r="R685" t="s">
        <v>78</v>
      </c>
      <c r="S685">
        <f t="shared" si="124"/>
        <v>0</v>
      </c>
      <c r="T685">
        <f t="shared" si="125"/>
        <v>1</v>
      </c>
      <c r="U685">
        <f t="shared" si="126"/>
        <v>0</v>
      </c>
      <c r="V685" s="5">
        <f>SUM(Table1[[#This Row],[Spalte94]:[Spalte92]])*5</f>
        <v>5</v>
      </c>
      <c r="W685" t="s">
        <v>23</v>
      </c>
      <c r="X685" s="5">
        <f t="shared" si="127"/>
        <v>0</v>
      </c>
      <c r="Y685" t="s">
        <v>18</v>
      </c>
      <c r="Z685" s="5">
        <f t="shared" si="128"/>
        <v>0</v>
      </c>
      <c r="AA685" t="s">
        <v>35</v>
      </c>
      <c r="AB685" s="5">
        <f t="shared" si="129"/>
        <v>0</v>
      </c>
      <c r="AC685" t="s">
        <v>27</v>
      </c>
      <c r="AD685" s="5">
        <f t="shared" si="130"/>
        <v>5</v>
      </c>
      <c r="AE685" t="s">
        <v>28</v>
      </c>
      <c r="AF685" s="5">
        <f t="shared" si="131"/>
        <v>0</v>
      </c>
      <c r="AG685" s="1">
        <v>7</v>
      </c>
      <c r="AH685" s="6">
        <f>ABS(8-Table1[[#This Row],[Die 1. Frauen des FCSP landet in der Regionalliga Nord (12er Liga) auf Rang...?]])</f>
        <v>1</v>
      </c>
      <c r="AI685" s="6">
        <f>0-Table1[[#This Row],[Spalte16]]</f>
        <v>-1</v>
      </c>
      <c r="AJ685" s="1">
        <v>5</v>
      </c>
      <c r="AK685" s="6">
        <f>ABS(16-Table1[[#This Row],[Die U23 des FCSP landet in der Regionalliga Nord (18er Liga) auf Rang....?]])</f>
        <v>11</v>
      </c>
      <c r="AL685" s="6">
        <f>0-Table1[[#This Row],[Spalte17]]</f>
        <v>-11</v>
      </c>
      <c r="AM68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85"/>
    </row>
    <row r="686" spans="1:42" x14ac:dyDescent="0.25">
      <c r="A686">
        <v>684</v>
      </c>
      <c r="B686" t="s">
        <v>349</v>
      </c>
      <c r="C686" s="1">
        <v>10</v>
      </c>
      <c r="D686" s="6">
        <f>-18+Table1[[#This Row],[Auf welchem Platz landet der FC St. Pauli in der 1. Bundesliga 2025/26?]]</f>
        <v>-8</v>
      </c>
      <c r="E686" t="s">
        <v>14</v>
      </c>
      <c r="F686" s="5">
        <v>5</v>
      </c>
      <c r="G686" t="s">
        <v>14</v>
      </c>
      <c r="H686" t="s">
        <v>56</v>
      </c>
      <c r="I686" t="s">
        <v>16</v>
      </c>
      <c r="J686" t="s">
        <v>43</v>
      </c>
      <c r="K686">
        <f t="shared" si="120"/>
        <v>1</v>
      </c>
      <c r="L686">
        <f t="shared" si="121"/>
        <v>0</v>
      </c>
      <c r="M686">
        <f t="shared" si="122"/>
        <v>0</v>
      </c>
      <c r="N686">
        <f t="shared" si="123"/>
        <v>1</v>
      </c>
      <c r="O686" s="5">
        <f>SUM(Table1[[#This Row],[Spalte5]:[Spalte6]])*5</f>
        <v>10</v>
      </c>
      <c r="P686" t="s">
        <v>34</v>
      </c>
      <c r="Q686" t="s">
        <v>78</v>
      </c>
      <c r="R686" t="s">
        <v>41</v>
      </c>
      <c r="S686">
        <f t="shared" si="124"/>
        <v>0</v>
      </c>
      <c r="T686">
        <f t="shared" si="125"/>
        <v>1</v>
      </c>
      <c r="U686">
        <f t="shared" si="126"/>
        <v>0</v>
      </c>
      <c r="V686" s="5">
        <f>SUM(Table1[[#This Row],[Spalte94]:[Spalte92]])*5</f>
        <v>5</v>
      </c>
      <c r="W686" t="s">
        <v>34</v>
      </c>
      <c r="X686" s="5">
        <f t="shared" si="127"/>
        <v>0</v>
      </c>
      <c r="Y686" t="s">
        <v>18</v>
      </c>
      <c r="Z686" s="5">
        <f t="shared" si="128"/>
        <v>0</v>
      </c>
      <c r="AA686" t="s">
        <v>19</v>
      </c>
      <c r="AB686" s="5">
        <f t="shared" si="129"/>
        <v>0</v>
      </c>
      <c r="AC686" t="s">
        <v>20</v>
      </c>
      <c r="AD686" s="5">
        <f t="shared" si="130"/>
        <v>0</v>
      </c>
      <c r="AE686" t="s">
        <v>28</v>
      </c>
      <c r="AF686" s="5">
        <f t="shared" si="131"/>
        <v>0</v>
      </c>
      <c r="AG686" s="1">
        <v>6</v>
      </c>
      <c r="AH686" s="6">
        <f>ABS(8-Table1[[#This Row],[Die 1. Frauen des FCSP landet in der Regionalliga Nord (12er Liga) auf Rang...?]])</f>
        <v>2</v>
      </c>
      <c r="AI686" s="6">
        <f>0-Table1[[#This Row],[Spalte16]]</f>
        <v>-2</v>
      </c>
      <c r="AJ686" s="1">
        <v>14</v>
      </c>
      <c r="AK686" s="6">
        <f>ABS(16-Table1[[#This Row],[Die U23 des FCSP landet in der Regionalliga Nord (18er Liga) auf Rang....?]])</f>
        <v>2</v>
      </c>
      <c r="AL686" s="6">
        <f>0-Table1[[#This Row],[Spalte17]]</f>
        <v>-2</v>
      </c>
      <c r="AM68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86"/>
    </row>
    <row r="687" spans="1:42" x14ac:dyDescent="0.25">
      <c r="A687">
        <v>685</v>
      </c>
      <c r="B687" t="s">
        <v>950</v>
      </c>
      <c r="C687" s="1">
        <v>14</v>
      </c>
      <c r="D687" s="6">
        <f>-18+Table1[[#This Row],[Auf welchem Platz landet der FC St. Pauli in der 1. Bundesliga 2025/26?]]</f>
        <v>-4</v>
      </c>
      <c r="E687" t="s">
        <v>56</v>
      </c>
      <c r="F687" s="5"/>
      <c r="G687" t="s">
        <v>14</v>
      </c>
      <c r="H687" t="s">
        <v>56</v>
      </c>
      <c r="I687" t="s">
        <v>43</v>
      </c>
      <c r="J687" t="s">
        <v>54</v>
      </c>
      <c r="K687">
        <f t="shared" si="120"/>
        <v>1</v>
      </c>
      <c r="L687">
        <f t="shared" si="121"/>
        <v>0</v>
      </c>
      <c r="M687">
        <f t="shared" si="122"/>
        <v>0</v>
      </c>
      <c r="N687">
        <f t="shared" si="123"/>
        <v>0</v>
      </c>
      <c r="O687" s="5">
        <f>SUM(Table1[[#This Row],[Spalte5]:[Spalte6]])*5</f>
        <v>5</v>
      </c>
      <c r="P687" t="s">
        <v>34</v>
      </c>
      <c r="Q687" t="s">
        <v>78</v>
      </c>
      <c r="R687" t="s">
        <v>15</v>
      </c>
      <c r="S687">
        <f t="shared" si="124"/>
        <v>0</v>
      </c>
      <c r="T687">
        <f t="shared" si="125"/>
        <v>1</v>
      </c>
      <c r="U687">
        <f t="shared" si="126"/>
        <v>0</v>
      </c>
      <c r="V687" s="5">
        <f>SUM(Table1[[#This Row],[Spalte94]:[Spalte92]])*5</f>
        <v>5</v>
      </c>
      <c r="W687" t="s">
        <v>15</v>
      </c>
      <c r="X687" s="5">
        <f t="shared" si="127"/>
        <v>0</v>
      </c>
      <c r="Y687" t="s">
        <v>18</v>
      </c>
      <c r="Z687" s="5">
        <f t="shared" si="128"/>
        <v>0</v>
      </c>
      <c r="AA687" t="s">
        <v>65</v>
      </c>
      <c r="AB687" s="5">
        <f t="shared" si="129"/>
        <v>5</v>
      </c>
      <c r="AC687" t="s">
        <v>20</v>
      </c>
      <c r="AD687" s="5">
        <f t="shared" si="130"/>
        <v>0</v>
      </c>
      <c r="AE687" t="s">
        <v>28</v>
      </c>
      <c r="AF687" s="5">
        <f t="shared" si="131"/>
        <v>0</v>
      </c>
      <c r="AG687" s="1">
        <v>8</v>
      </c>
      <c r="AH687" s="6">
        <f>ABS(8-Table1[[#This Row],[Die 1. Frauen des FCSP landet in der Regionalliga Nord (12er Liga) auf Rang...?]])</f>
        <v>0</v>
      </c>
      <c r="AI687" s="6">
        <v>5</v>
      </c>
      <c r="AJ687" s="1">
        <v>13</v>
      </c>
      <c r="AK687" s="6">
        <f>ABS(16-Table1[[#This Row],[Die U23 des FCSP landet in der Regionalliga Nord (18er Liga) auf Rang....?]])</f>
        <v>3</v>
      </c>
      <c r="AL687" s="6">
        <f>0-Table1[[#This Row],[Spalte17]]</f>
        <v>-3</v>
      </c>
      <c r="AM68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87"/>
    </row>
    <row r="688" spans="1:42" x14ac:dyDescent="0.25">
      <c r="A688">
        <v>686</v>
      </c>
      <c r="B688" t="s">
        <v>389</v>
      </c>
      <c r="C688" s="1">
        <v>14</v>
      </c>
      <c r="D688" s="6">
        <f>-18+Table1[[#This Row],[Auf welchem Platz landet der FC St. Pauli in der 1. Bundesliga 2025/26?]]</f>
        <v>-4</v>
      </c>
      <c r="E688" t="s">
        <v>14</v>
      </c>
      <c r="F688" s="5">
        <v>5</v>
      </c>
      <c r="G688" t="s">
        <v>14</v>
      </c>
      <c r="H688" t="s">
        <v>56</v>
      </c>
      <c r="I688" t="s">
        <v>54</v>
      </c>
      <c r="J688" t="s">
        <v>16</v>
      </c>
      <c r="K688">
        <f t="shared" si="120"/>
        <v>1</v>
      </c>
      <c r="L688">
        <f t="shared" si="121"/>
        <v>0</v>
      </c>
      <c r="M688">
        <f t="shared" si="122"/>
        <v>0</v>
      </c>
      <c r="N688">
        <f t="shared" si="123"/>
        <v>1</v>
      </c>
      <c r="O688" s="5">
        <f>SUM(Table1[[#This Row],[Spalte5]:[Spalte6]])*5</f>
        <v>10</v>
      </c>
      <c r="P688" t="s">
        <v>78</v>
      </c>
      <c r="Q688" t="s">
        <v>34</v>
      </c>
      <c r="R688" t="s">
        <v>15</v>
      </c>
      <c r="S688">
        <f t="shared" si="124"/>
        <v>0</v>
      </c>
      <c r="T688">
        <f t="shared" si="125"/>
        <v>1</v>
      </c>
      <c r="U688">
        <f t="shared" si="126"/>
        <v>0</v>
      </c>
      <c r="V688" s="5">
        <f>SUM(Table1[[#This Row],[Spalte94]:[Spalte92]])*5</f>
        <v>5</v>
      </c>
      <c r="W688" t="s">
        <v>34</v>
      </c>
      <c r="X688" s="5">
        <f t="shared" si="127"/>
        <v>0</v>
      </c>
      <c r="Y688" t="s">
        <v>18</v>
      </c>
      <c r="Z688" s="5">
        <f t="shared" si="128"/>
        <v>0</v>
      </c>
      <c r="AA688" t="s">
        <v>19</v>
      </c>
      <c r="AB688" s="5">
        <f t="shared" si="129"/>
        <v>0</v>
      </c>
      <c r="AC688" t="s">
        <v>20</v>
      </c>
      <c r="AD688" s="5">
        <f t="shared" si="130"/>
        <v>0</v>
      </c>
      <c r="AE688" t="s">
        <v>32</v>
      </c>
      <c r="AF688" s="5">
        <f t="shared" si="131"/>
        <v>0</v>
      </c>
      <c r="AG688" s="1">
        <v>6</v>
      </c>
      <c r="AH688" s="6">
        <f>ABS(8-Table1[[#This Row],[Die 1. Frauen des FCSP landet in der Regionalliga Nord (12er Liga) auf Rang...?]])</f>
        <v>2</v>
      </c>
      <c r="AI688" s="6">
        <f>0-Table1[[#This Row],[Spalte16]]</f>
        <v>-2</v>
      </c>
      <c r="AJ688" s="1">
        <v>10</v>
      </c>
      <c r="AK688" s="6">
        <f>ABS(16-Table1[[#This Row],[Die U23 des FCSP landet in der Regionalliga Nord (18er Liga) auf Rang....?]])</f>
        <v>6</v>
      </c>
      <c r="AL688" s="6">
        <f>0-Table1[[#This Row],[Spalte17]]</f>
        <v>-6</v>
      </c>
      <c r="AM68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88"/>
    </row>
    <row r="689" spans="1:42" x14ac:dyDescent="0.25">
      <c r="A689">
        <v>687</v>
      </c>
      <c r="B689" t="s">
        <v>246</v>
      </c>
      <c r="C689" s="1">
        <v>14</v>
      </c>
      <c r="D689" s="6">
        <f>-18+Table1[[#This Row],[Auf welchem Platz landet der FC St. Pauli in der 1. Bundesliga 2025/26?]]</f>
        <v>-4</v>
      </c>
      <c r="E689" t="s">
        <v>14</v>
      </c>
      <c r="F689" s="5">
        <v>5</v>
      </c>
      <c r="G689" t="s">
        <v>14</v>
      </c>
      <c r="H689" t="s">
        <v>54</v>
      </c>
      <c r="I689" t="s">
        <v>56</v>
      </c>
      <c r="J689" t="s">
        <v>25</v>
      </c>
      <c r="K689">
        <f t="shared" si="120"/>
        <v>1</v>
      </c>
      <c r="L689">
        <f t="shared" si="121"/>
        <v>1</v>
      </c>
      <c r="M689">
        <f t="shared" si="122"/>
        <v>0</v>
      </c>
      <c r="N689">
        <f t="shared" si="123"/>
        <v>0</v>
      </c>
      <c r="O689" s="5">
        <f>SUM(Table1[[#This Row],[Spalte5]:[Spalte6]])*5</f>
        <v>10</v>
      </c>
      <c r="P689" t="s">
        <v>23</v>
      </c>
      <c r="Q689" t="s">
        <v>15</v>
      </c>
      <c r="R689" t="s">
        <v>41</v>
      </c>
      <c r="S689">
        <f t="shared" si="124"/>
        <v>0</v>
      </c>
      <c r="T689">
        <f t="shared" si="125"/>
        <v>0</v>
      </c>
      <c r="U689">
        <f t="shared" si="126"/>
        <v>0</v>
      </c>
      <c r="V689" s="5">
        <f>SUM(Table1[[#This Row],[Spalte94]:[Spalte92]])*5</f>
        <v>0</v>
      </c>
      <c r="W689" t="s">
        <v>15</v>
      </c>
      <c r="X689" s="5">
        <f t="shared" si="127"/>
        <v>0</v>
      </c>
      <c r="Y689" t="s">
        <v>52</v>
      </c>
      <c r="Z689" s="5">
        <f t="shared" si="128"/>
        <v>0</v>
      </c>
      <c r="AA689" t="s">
        <v>35</v>
      </c>
      <c r="AB689" s="5">
        <f t="shared" si="129"/>
        <v>0</v>
      </c>
      <c r="AC689" t="s">
        <v>31</v>
      </c>
      <c r="AD689" s="5">
        <f t="shared" si="130"/>
        <v>0</v>
      </c>
      <c r="AE689" t="s">
        <v>32</v>
      </c>
      <c r="AF689" s="5">
        <f t="shared" si="131"/>
        <v>0</v>
      </c>
      <c r="AG689" s="1">
        <v>6</v>
      </c>
      <c r="AH689" s="6">
        <f>ABS(8-Table1[[#This Row],[Die 1. Frauen des FCSP landet in der Regionalliga Nord (12er Liga) auf Rang...?]])</f>
        <v>2</v>
      </c>
      <c r="AI689" s="6">
        <f>0-Table1[[#This Row],[Spalte16]]</f>
        <v>-2</v>
      </c>
      <c r="AJ689" s="1">
        <v>15</v>
      </c>
      <c r="AK689" s="6">
        <f>ABS(16-Table1[[#This Row],[Die U23 des FCSP landet in der Regionalliga Nord (18er Liga) auf Rang....?]])</f>
        <v>1</v>
      </c>
      <c r="AL689" s="6">
        <f>0-Table1[[#This Row],[Spalte17]]</f>
        <v>-1</v>
      </c>
      <c r="AM68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89"/>
    </row>
    <row r="690" spans="1:42" x14ac:dyDescent="0.25">
      <c r="A690">
        <v>688</v>
      </c>
      <c r="B690" t="s">
        <v>122</v>
      </c>
      <c r="C690" s="1">
        <v>14</v>
      </c>
      <c r="D690" s="6">
        <f>-18+Table1[[#This Row],[Auf welchem Platz landet der FC St. Pauli in der 1. Bundesliga 2025/26?]]</f>
        <v>-4</v>
      </c>
      <c r="E690" t="s">
        <v>14</v>
      </c>
      <c r="F690" s="5">
        <v>5</v>
      </c>
      <c r="G690" t="s">
        <v>14</v>
      </c>
      <c r="H690" t="s">
        <v>25</v>
      </c>
      <c r="I690" t="s">
        <v>17</v>
      </c>
      <c r="J690" t="s">
        <v>56</v>
      </c>
      <c r="K690">
        <f t="shared" si="120"/>
        <v>1</v>
      </c>
      <c r="L690">
        <f t="shared" si="121"/>
        <v>1</v>
      </c>
      <c r="M690">
        <f t="shared" si="122"/>
        <v>1</v>
      </c>
      <c r="N690">
        <f t="shared" si="123"/>
        <v>0</v>
      </c>
      <c r="O690" s="5">
        <f>SUM(Table1[[#This Row],[Spalte5]:[Spalte6]])*5</f>
        <v>15</v>
      </c>
      <c r="P690" t="s">
        <v>34</v>
      </c>
      <c r="Q690" t="s">
        <v>41</v>
      </c>
      <c r="R690" t="s">
        <v>78</v>
      </c>
      <c r="S690">
        <f t="shared" si="124"/>
        <v>0</v>
      </c>
      <c r="T690">
        <f t="shared" si="125"/>
        <v>1</v>
      </c>
      <c r="U690">
        <f t="shared" si="126"/>
        <v>0</v>
      </c>
      <c r="V690" s="5">
        <f>SUM(Table1[[#This Row],[Spalte94]:[Spalte92]])*5</f>
        <v>5</v>
      </c>
      <c r="W690" t="s">
        <v>34</v>
      </c>
      <c r="X690" s="5">
        <f t="shared" si="127"/>
        <v>0</v>
      </c>
      <c r="Y690" t="s">
        <v>18</v>
      </c>
      <c r="Z690" s="5">
        <f t="shared" si="128"/>
        <v>0</v>
      </c>
      <c r="AA690" t="s">
        <v>19</v>
      </c>
      <c r="AB690" s="5">
        <f t="shared" si="129"/>
        <v>0</v>
      </c>
      <c r="AC690" t="s">
        <v>20</v>
      </c>
      <c r="AD690" s="5">
        <f t="shared" si="130"/>
        <v>0</v>
      </c>
      <c r="AE690" t="s">
        <v>28</v>
      </c>
      <c r="AF690" s="5">
        <f t="shared" si="131"/>
        <v>0</v>
      </c>
      <c r="AG690" s="1">
        <v>3</v>
      </c>
      <c r="AH690" s="6">
        <f>ABS(8-Table1[[#This Row],[Die 1. Frauen des FCSP landet in der Regionalliga Nord (12er Liga) auf Rang...?]])</f>
        <v>5</v>
      </c>
      <c r="AI690" s="6">
        <f>0-Table1[[#This Row],[Spalte16]]</f>
        <v>-5</v>
      </c>
      <c r="AJ690" s="1">
        <v>8</v>
      </c>
      <c r="AK690" s="6">
        <f>ABS(16-Table1[[#This Row],[Die U23 des FCSP landet in der Regionalliga Nord (18er Liga) auf Rang....?]])</f>
        <v>8</v>
      </c>
      <c r="AL690" s="6">
        <f>0-Table1[[#This Row],[Spalte17]]</f>
        <v>-8</v>
      </c>
      <c r="AM69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90"/>
    </row>
    <row r="691" spans="1:42" x14ac:dyDescent="0.25">
      <c r="A691">
        <v>689</v>
      </c>
      <c r="B691" t="s">
        <v>440</v>
      </c>
      <c r="C691" s="1">
        <v>7</v>
      </c>
      <c r="D691" s="6">
        <f>-18+Table1[[#This Row],[Auf welchem Platz landet der FC St. Pauli in der 1. Bundesliga 2025/26?]]</f>
        <v>-11</v>
      </c>
      <c r="E691" t="s">
        <v>14</v>
      </c>
      <c r="F691" s="5">
        <v>5</v>
      </c>
      <c r="G691" t="s">
        <v>14</v>
      </c>
      <c r="H691" t="s">
        <v>56</v>
      </c>
      <c r="I691" t="s">
        <v>25</v>
      </c>
      <c r="J691" t="s">
        <v>16</v>
      </c>
      <c r="K691">
        <f t="shared" si="120"/>
        <v>1</v>
      </c>
      <c r="L691">
        <f t="shared" si="121"/>
        <v>1</v>
      </c>
      <c r="M691">
        <f t="shared" si="122"/>
        <v>0</v>
      </c>
      <c r="N691">
        <f t="shared" si="123"/>
        <v>1</v>
      </c>
      <c r="O691" s="5">
        <f>SUM(Table1[[#This Row],[Spalte5]:[Spalte6]])*5</f>
        <v>15</v>
      </c>
      <c r="P691" t="s">
        <v>34</v>
      </c>
      <c r="Q691" t="s">
        <v>23</v>
      </c>
      <c r="R691" t="s">
        <v>78</v>
      </c>
      <c r="S691">
        <f t="shared" si="124"/>
        <v>0</v>
      </c>
      <c r="T691">
        <f t="shared" si="125"/>
        <v>1</v>
      </c>
      <c r="U691">
        <f t="shared" si="126"/>
        <v>0</v>
      </c>
      <c r="V691" s="5">
        <f>SUM(Table1[[#This Row],[Spalte94]:[Spalte92]])*5</f>
        <v>5</v>
      </c>
      <c r="W691" t="s">
        <v>23</v>
      </c>
      <c r="X691" s="5">
        <f t="shared" si="127"/>
        <v>0</v>
      </c>
      <c r="Y691" t="s">
        <v>52</v>
      </c>
      <c r="Z691" s="5">
        <f t="shared" si="128"/>
        <v>0</v>
      </c>
      <c r="AA691" t="s">
        <v>19</v>
      </c>
      <c r="AB691" s="5">
        <f t="shared" si="129"/>
        <v>0</v>
      </c>
      <c r="AC691" t="s">
        <v>31</v>
      </c>
      <c r="AD691" s="5">
        <f t="shared" si="130"/>
        <v>0</v>
      </c>
      <c r="AE691" t="s">
        <v>21</v>
      </c>
      <c r="AF691" s="5">
        <f t="shared" si="131"/>
        <v>0</v>
      </c>
      <c r="AG691" s="1">
        <v>3</v>
      </c>
      <c r="AH691" s="6">
        <f>ABS(8-Table1[[#This Row],[Die 1. Frauen des FCSP landet in der Regionalliga Nord (12er Liga) auf Rang...?]])</f>
        <v>5</v>
      </c>
      <c r="AI691" s="6">
        <f>0-Table1[[#This Row],[Spalte16]]</f>
        <v>-5</v>
      </c>
      <c r="AJ691" s="1">
        <v>15</v>
      </c>
      <c r="AK691" s="6">
        <f>ABS(16-Table1[[#This Row],[Die U23 des FCSP landet in der Regionalliga Nord (18er Liga) auf Rang....?]])</f>
        <v>1</v>
      </c>
      <c r="AL691" s="6">
        <f>0-Table1[[#This Row],[Spalte17]]</f>
        <v>-1</v>
      </c>
      <c r="AM69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91"/>
    </row>
    <row r="692" spans="1:42" x14ac:dyDescent="0.25">
      <c r="A692">
        <v>690</v>
      </c>
      <c r="B692" t="s">
        <v>379</v>
      </c>
      <c r="C692" s="1">
        <v>13</v>
      </c>
      <c r="D692" s="6">
        <f>-18+Table1[[#This Row],[Auf welchem Platz landet der FC St. Pauli in der 1. Bundesliga 2025/26?]]</f>
        <v>-5</v>
      </c>
      <c r="E692" t="s">
        <v>14</v>
      </c>
      <c r="F692" s="5">
        <v>5</v>
      </c>
      <c r="G692" t="s">
        <v>14</v>
      </c>
      <c r="H692" t="s">
        <v>54</v>
      </c>
      <c r="I692" t="s">
        <v>56</v>
      </c>
      <c r="J692" t="s">
        <v>25</v>
      </c>
      <c r="K692">
        <f t="shared" si="120"/>
        <v>1</v>
      </c>
      <c r="L692">
        <f t="shared" si="121"/>
        <v>1</v>
      </c>
      <c r="M692">
        <f t="shared" si="122"/>
        <v>0</v>
      </c>
      <c r="N692">
        <f t="shared" si="123"/>
        <v>0</v>
      </c>
      <c r="O692" s="5">
        <f>SUM(Table1[[#This Row],[Spalte5]:[Spalte6]])*5</f>
        <v>10</v>
      </c>
      <c r="P692" t="s">
        <v>34</v>
      </c>
      <c r="Q692" t="s">
        <v>78</v>
      </c>
      <c r="R692" t="s">
        <v>15</v>
      </c>
      <c r="S692">
        <f t="shared" si="124"/>
        <v>0</v>
      </c>
      <c r="T692">
        <f t="shared" si="125"/>
        <v>1</v>
      </c>
      <c r="U692">
        <f t="shared" si="126"/>
        <v>0</v>
      </c>
      <c r="V692" s="5">
        <f>SUM(Table1[[#This Row],[Spalte94]:[Spalte92]])*5</f>
        <v>5</v>
      </c>
      <c r="W692" t="s">
        <v>15</v>
      </c>
      <c r="X692" s="5">
        <f t="shared" si="127"/>
        <v>0</v>
      </c>
      <c r="Y692" t="s">
        <v>46</v>
      </c>
      <c r="Z692" s="5">
        <f t="shared" si="128"/>
        <v>0</v>
      </c>
      <c r="AA692" t="s">
        <v>19</v>
      </c>
      <c r="AB692" s="5">
        <f t="shared" si="129"/>
        <v>0</v>
      </c>
      <c r="AC692" t="s">
        <v>20</v>
      </c>
      <c r="AD692" s="5">
        <f t="shared" si="130"/>
        <v>0</v>
      </c>
      <c r="AE692" t="s">
        <v>28</v>
      </c>
      <c r="AF692" s="5">
        <f t="shared" si="131"/>
        <v>0</v>
      </c>
      <c r="AG692" s="1">
        <v>6</v>
      </c>
      <c r="AH692" s="6">
        <f>ABS(8-Table1[[#This Row],[Die 1. Frauen des FCSP landet in der Regionalliga Nord (12er Liga) auf Rang...?]])</f>
        <v>2</v>
      </c>
      <c r="AI692" s="6">
        <f>0-Table1[[#This Row],[Spalte16]]</f>
        <v>-2</v>
      </c>
      <c r="AJ692" s="1">
        <v>11</v>
      </c>
      <c r="AK692" s="6">
        <f>ABS(16-Table1[[#This Row],[Die U23 des FCSP landet in der Regionalliga Nord (18er Liga) auf Rang....?]])</f>
        <v>5</v>
      </c>
      <c r="AL692" s="6">
        <f>0-Table1[[#This Row],[Spalte17]]</f>
        <v>-5</v>
      </c>
      <c r="AM69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92"/>
    </row>
    <row r="693" spans="1:42" x14ac:dyDescent="0.25">
      <c r="A693">
        <v>691</v>
      </c>
      <c r="B693" t="s">
        <v>177</v>
      </c>
      <c r="C693" s="1">
        <v>12</v>
      </c>
      <c r="D693" s="6">
        <f>-18+Table1[[#This Row],[Auf welchem Platz landet der FC St. Pauli in der 1. Bundesliga 2025/26?]]</f>
        <v>-6</v>
      </c>
      <c r="E693" t="s">
        <v>14</v>
      </c>
      <c r="F693" s="5">
        <v>5</v>
      </c>
      <c r="G693" t="s">
        <v>14</v>
      </c>
      <c r="H693" t="s">
        <v>16</v>
      </c>
      <c r="I693" t="s">
        <v>25</v>
      </c>
      <c r="J693" t="s">
        <v>56</v>
      </c>
      <c r="K693">
        <f t="shared" si="120"/>
        <v>1</v>
      </c>
      <c r="L693">
        <f t="shared" si="121"/>
        <v>1</v>
      </c>
      <c r="M693">
        <f t="shared" si="122"/>
        <v>0</v>
      </c>
      <c r="N693">
        <f t="shared" si="123"/>
        <v>1</v>
      </c>
      <c r="O693" s="5">
        <f>SUM(Table1[[#This Row],[Spalte5]:[Spalte6]])*5</f>
        <v>15</v>
      </c>
      <c r="P693" t="s">
        <v>34</v>
      </c>
      <c r="Q693" t="s">
        <v>23</v>
      </c>
      <c r="R693" t="s">
        <v>58</v>
      </c>
      <c r="S693">
        <f t="shared" si="124"/>
        <v>0</v>
      </c>
      <c r="T693">
        <f t="shared" si="125"/>
        <v>0</v>
      </c>
      <c r="U693">
        <f t="shared" si="126"/>
        <v>0</v>
      </c>
      <c r="V693" s="5">
        <f>SUM(Table1[[#This Row],[Spalte94]:[Spalte92]])*5</f>
        <v>0</v>
      </c>
      <c r="W693" t="s">
        <v>58</v>
      </c>
      <c r="X693" s="5">
        <f t="shared" si="127"/>
        <v>0</v>
      </c>
      <c r="Y693" t="s">
        <v>18</v>
      </c>
      <c r="Z693" s="5">
        <f t="shared" si="128"/>
        <v>0</v>
      </c>
      <c r="AA693" t="s">
        <v>19</v>
      </c>
      <c r="AB693" s="5">
        <f t="shared" si="129"/>
        <v>0</v>
      </c>
      <c r="AC693" t="s">
        <v>20</v>
      </c>
      <c r="AD693" s="5">
        <f t="shared" si="130"/>
        <v>0</v>
      </c>
      <c r="AE693" t="s">
        <v>37</v>
      </c>
      <c r="AF693" s="5">
        <f t="shared" si="131"/>
        <v>0</v>
      </c>
      <c r="AG693" s="1">
        <v>3</v>
      </c>
      <c r="AH693" s="6">
        <f>ABS(8-Table1[[#This Row],[Die 1. Frauen des FCSP landet in der Regionalliga Nord (12er Liga) auf Rang...?]])</f>
        <v>5</v>
      </c>
      <c r="AI693" s="6">
        <f>0-Table1[[#This Row],[Spalte16]]</f>
        <v>-5</v>
      </c>
      <c r="AJ693" s="1">
        <v>15</v>
      </c>
      <c r="AK693" s="6">
        <f>ABS(16-Table1[[#This Row],[Die U23 des FCSP landet in der Regionalliga Nord (18er Liga) auf Rang....?]])</f>
        <v>1</v>
      </c>
      <c r="AL693" s="6">
        <f>0-Table1[[#This Row],[Spalte17]]</f>
        <v>-1</v>
      </c>
      <c r="AM69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93"/>
    </row>
    <row r="694" spans="1:42" x14ac:dyDescent="0.25">
      <c r="A694">
        <v>692</v>
      </c>
      <c r="B694" t="s">
        <v>196</v>
      </c>
      <c r="C694" s="1">
        <v>13</v>
      </c>
      <c r="D694" s="6">
        <f>-18+Table1[[#This Row],[Auf welchem Platz landet der FC St. Pauli in der 1. Bundesliga 2025/26?]]</f>
        <v>-5</v>
      </c>
      <c r="E694" t="s">
        <v>14</v>
      </c>
      <c r="F694" s="5">
        <v>5</v>
      </c>
      <c r="G694" t="s">
        <v>56</v>
      </c>
      <c r="H694" t="s">
        <v>16</v>
      </c>
      <c r="I694" t="s">
        <v>54</v>
      </c>
      <c r="J694" t="s">
        <v>14</v>
      </c>
      <c r="K694">
        <f t="shared" si="120"/>
        <v>1</v>
      </c>
      <c r="L694">
        <f t="shared" si="121"/>
        <v>0</v>
      </c>
      <c r="M694">
        <f t="shared" si="122"/>
        <v>0</v>
      </c>
      <c r="N694">
        <f t="shared" si="123"/>
        <v>1</v>
      </c>
      <c r="O694" s="5">
        <f>SUM(Table1[[#This Row],[Spalte5]:[Spalte6]])*5</f>
        <v>10</v>
      </c>
      <c r="P694" t="s">
        <v>24</v>
      </c>
      <c r="Q694" t="s">
        <v>23</v>
      </c>
      <c r="R694" t="s">
        <v>34</v>
      </c>
      <c r="S694">
        <f t="shared" si="124"/>
        <v>0</v>
      </c>
      <c r="T694">
        <f t="shared" si="125"/>
        <v>0</v>
      </c>
      <c r="U694">
        <f t="shared" si="126"/>
        <v>0</v>
      </c>
      <c r="V694" s="5">
        <f>SUM(Table1[[#This Row],[Spalte94]:[Spalte92]])*5</f>
        <v>0</v>
      </c>
      <c r="W694" t="s">
        <v>15</v>
      </c>
      <c r="X694" s="5">
        <f t="shared" si="127"/>
        <v>0</v>
      </c>
      <c r="Y694" t="s">
        <v>48</v>
      </c>
      <c r="Z694" s="5">
        <f t="shared" si="128"/>
        <v>0</v>
      </c>
      <c r="AA694" t="s">
        <v>19</v>
      </c>
      <c r="AB694" s="5">
        <f t="shared" si="129"/>
        <v>0</v>
      </c>
      <c r="AC694" t="s">
        <v>27</v>
      </c>
      <c r="AD694" s="5">
        <f t="shared" si="130"/>
        <v>5</v>
      </c>
      <c r="AE694" t="s">
        <v>28</v>
      </c>
      <c r="AF694" s="5">
        <f t="shared" si="131"/>
        <v>0</v>
      </c>
      <c r="AG694" s="1">
        <v>4</v>
      </c>
      <c r="AH694" s="6">
        <f>ABS(8-Table1[[#This Row],[Die 1. Frauen des FCSP landet in der Regionalliga Nord (12er Liga) auf Rang...?]])</f>
        <v>4</v>
      </c>
      <c r="AI694" s="6">
        <f>0-Table1[[#This Row],[Spalte16]]</f>
        <v>-4</v>
      </c>
      <c r="AJ694" s="1">
        <v>13</v>
      </c>
      <c r="AK694" s="6">
        <f>ABS(16-Table1[[#This Row],[Die U23 des FCSP landet in der Regionalliga Nord (18er Liga) auf Rang....?]])</f>
        <v>3</v>
      </c>
      <c r="AL694" s="6">
        <f>0-Table1[[#This Row],[Spalte17]]</f>
        <v>-3</v>
      </c>
      <c r="AM69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94"/>
    </row>
    <row r="695" spans="1:42" x14ac:dyDescent="0.25">
      <c r="A695">
        <v>693</v>
      </c>
      <c r="B695" t="s">
        <v>346</v>
      </c>
      <c r="C695" s="1">
        <v>12</v>
      </c>
      <c r="D695" s="6">
        <f>-18+Table1[[#This Row],[Auf welchem Platz landet der FC St. Pauli in der 1. Bundesliga 2025/26?]]</f>
        <v>-6</v>
      </c>
      <c r="E695" t="s">
        <v>14</v>
      </c>
      <c r="F695" s="5">
        <v>5</v>
      </c>
      <c r="G695" t="s">
        <v>14</v>
      </c>
      <c r="H695" t="s">
        <v>25</v>
      </c>
      <c r="I695" t="s">
        <v>43</v>
      </c>
      <c r="J695" t="s">
        <v>56</v>
      </c>
      <c r="K695">
        <f t="shared" si="120"/>
        <v>1</v>
      </c>
      <c r="L695">
        <f t="shared" si="121"/>
        <v>1</v>
      </c>
      <c r="M695">
        <f t="shared" si="122"/>
        <v>0</v>
      </c>
      <c r="N695">
        <f t="shared" si="123"/>
        <v>0</v>
      </c>
      <c r="O695" s="5">
        <f>SUM(Table1[[#This Row],[Spalte5]:[Spalte6]])*5</f>
        <v>10</v>
      </c>
      <c r="P695" t="s">
        <v>78</v>
      </c>
      <c r="Q695" t="s">
        <v>15</v>
      </c>
      <c r="R695" t="s">
        <v>34</v>
      </c>
      <c r="S695">
        <f t="shared" si="124"/>
        <v>0</v>
      </c>
      <c r="T695">
        <f t="shared" si="125"/>
        <v>1</v>
      </c>
      <c r="U695">
        <f t="shared" si="126"/>
        <v>0</v>
      </c>
      <c r="V695" s="5">
        <f>SUM(Table1[[#This Row],[Spalte94]:[Spalte92]])*5</f>
        <v>5</v>
      </c>
      <c r="W695" t="s">
        <v>41</v>
      </c>
      <c r="X695" s="5">
        <f t="shared" si="127"/>
        <v>0</v>
      </c>
      <c r="Y695" t="s">
        <v>18</v>
      </c>
      <c r="Z695" s="5">
        <f t="shared" si="128"/>
        <v>0</v>
      </c>
      <c r="AA695" t="s">
        <v>19</v>
      </c>
      <c r="AB695" s="5">
        <f t="shared" si="129"/>
        <v>0</v>
      </c>
      <c r="AC695" t="s">
        <v>20</v>
      </c>
      <c r="AD695" s="5">
        <f t="shared" si="130"/>
        <v>0</v>
      </c>
      <c r="AE695" t="s">
        <v>32</v>
      </c>
      <c r="AF695" s="5">
        <f t="shared" si="131"/>
        <v>0</v>
      </c>
      <c r="AG695" s="1">
        <v>10</v>
      </c>
      <c r="AH695" s="6">
        <f>ABS(8-Table1[[#This Row],[Die 1. Frauen des FCSP landet in der Regionalliga Nord (12er Liga) auf Rang...?]])</f>
        <v>2</v>
      </c>
      <c r="AI695" s="6">
        <f>0-Table1[[#This Row],[Spalte16]]</f>
        <v>-2</v>
      </c>
      <c r="AJ695" s="1">
        <v>12</v>
      </c>
      <c r="AK695" s="6">
        <f>ABS(16-Table1[[#This Row],[Die U23 des FCSP landet in der Regionalliga Nord (18er Liga) auf Rang....?]])</f>
        <v>4</v>
      </c>
      <c r="AL695" s="6">
        <f>0-Table1[[#This Row],[Spalte17]]</f>
        <v>-4</v>
      </c>
      <c r="AM69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95"/>
    </row>
    <row r="696" spans="1:42" x14ac:dyDescent="0.25">
      <c r="A696">
        <v>694</v>
      </c>
      <c r="B696" t="s">
        <v>319</v>
      </c>
      <c r="C696" s="1">
        <v>9</v>
      </c>
      <c r="D696" s="6">
        <f>-18+Table1[[#This Row],[Auf welchem Platz landet der FC St. Pauli in der 1. Bundesliga 2025/26?]]</f>
        <v>-9</v>
      </c>
      <c r="E696" t="s">
        <v>14</v>
      </c>
      <c r="F696" s="5">
        <v>5</v>
      </c>
      <c r="G696" t="s">
        <v>14</v>
      </c>
      <c r="H696" t="s">
        <v>25</v>
      </c>
      <c r="I696" t="s">
        <v>54</v>
      </c>
      <c r="J696" t="s">
        <v>17</v>
      </c>
      <c r="K696">
        <f t="shared" si="120"/>
        <v>1</v>
      </c>
      <c r="L696">
        <f t="shared" si="121"/>
        <v>1</v>
      </c>
      <c r="M696">
        <f t="shared" si="122"/>
        <v>1</v>
      </c>
      <c r="N696">
        <f t="shared" si="123"/>
        <v>0</v>
      </c>
      <c r="O696" s="5">
        <f>SUM(Table1[[#This Row],[Spalte5]:[Spalte6]])*5</f>
        <v>15</v>
      </c>
      <c r="P696" t="s">
        <v>34</v>
      </c>
      <c r="Q696" t="s">
        <v>78</v>
      </c>
      <c r="R696" t="s">
        <v>23</v>
      </c>
      <c r="S696">
        <f t="shared" si="124"/>
        <v>0</v>
      </c>
      <c r="T696">
        <f t="shared" si="125"/>
        <v>1</v>
      </c>
      <c r="U696">
        <f t="shared" si="126"/>
        <v>0</v>
      </c>
      <c r="V696" s="5">
        <f>SUM(Table1[[#This Row],[Spalte94]:[Spalte92]])*5</f>
        <v>5</v>
      </c>
      <c r="W696" t="s">
        <v>58</v>
      </c>
      <c r="X696" s="5">
        <f t="shared" si="127"/>
        <v>0</v>
      </c>
      <c r="Y696" t="s">
        <v>18</v>
      </c>
      <c r="Z696" s="5">
        <f t="shared" si="128"/>
        <v>0</v>
      </c>
      <c r="AA696" t="s">
        <v>65</v>
      </c>
      <c r="AB696" s="5">
        <f t="shared" si="129"/>
        <v>5</v>
      </c>
      <c r="AC696" t="s">
        <v>20</v>
      </c>
      <c r="AD696" s="5">
        <f t="shared" si="130"/>
        <v>0</v>
      </c>
      <c r="AE696" t="s">
        <v>28</v>
      </c>
      <c r="AF696" s="5">
        <f t="shared" si="131"/>
        <v>0</v>
      </c>
      <c r="AG696" s="1">
        <v>4</v>
      </c>
      <c r="AH696" s="6">
        <f>ABS(8-Table1[[#This Row],[Die 1. Frauen des FCSP landet in der Regionalliga Nord (12er Liga) auf Rang...?]])</f>
        <v>4</v>
      </c>
      <c r="AI696" s="6">
        <f>0-Table1[[#This Row],[Spalte16]]</f>
        <v>-4</v>
      </c>
      <c r="AJ696" s="1">
        <v>12</v>
      </c>
      <c r="AK696" s="6">
        <f>ABS(16-Table1[[#This Row],[Die U23 des FCSP landet in der Regionalliga Nord (18er Liga) auf Rang....?]])</f>
        <v>4</v>
      </c>
      <c r="AL696" s="6">
        <f>0-Table1[[#This Row],[Spalte17]]</f>
        <v>-4</v>
      </c>
      <c r="AM69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8</v>
      </c>
      <c r="AP696"/>
    </row>
    <row r="697" spans="1:42" x14ac:dyDescent="0.25">
      <c r="A697">
        <v>695</v>
      </c>
      <c r="B697" t="s">
        <v>734</v>
      </c>
      <c r="C697" s="1">
        <v>12</v>
      </c>
      <c r="D697" s="6">
        <f>-18+Table1[[#This Row],[Auf welchem Platz landet der FC St. Pauli in der 1. Bundesliga 2025/26?]]</f>
        <v>-6</v>
      </c>
      <c r="E697" t="s">
        <v>14</v>
      </c>
      <c r="F697" s="5">
        <v>5</v>
      </c>
      <c r="G697" t="s">
        <v>25</v>
      </c>
      <c r="H697" t="s">
        <v>56</v>
      </c>
      <c r="I697" t="s">
        <v>14</v>
      </c>
      <c r="J697" t="s">
        <v>16</v>
      </c>
      <c r="K697">
        <f t="shared" si="120"/>
        <v>1</v>
      </c>
      <c r="L697">
        <f t="shared" si="121"/>
        <v>1</v>
      </c>
      <c r="M697">
        <f t="shared" si="122"/>
        <v>0</v>
      </c>
      <c r="N697">
        <f t="shared" si="123"/>
        <v>1</v>
      </c>
      <c r="O697" s="5">
        <f>SUM(Table1[[#This Row],[Spalte5]:[Spalte6]])*5</f>
        <v>15</v>
      </c>
      <c r="P697" t="s">
        <v>34</v>
      </c>
      <c r="Q697" t="s">
        <v>15</v>
      </c>
      <c r="R697" t="s">
        <v>24</v>
      </c>
      <c r="S697">
        <f t="shared" si="124"/>
        <v>0</v>
      </c>
      <c r="T697">
        <f t="shared" si="125"/>
        <v>0</v>
      </c>
      <c r="U697">
        <f t="shared" si="126"/>
        <v>0</v>
      </c>
      <c r="V697" s="5">
        <f>SUM(Table1[[#This Row],[Spalte94]:[Spalte92]])*5</f>
        <v>0</v>
      </c>
      <c r="W697" t="s">
        <v>23</v>
      </c>
      <c r="X697" s="5">
        <f t="shared" si="127"/>
        <v>0</v>
      </c>
      <c r="Y697" t="s">
        <v>46</v>
      </c>
      <c r="Z697" s="5">
        <f t="shared" si="128"/>
        <v>0</v>
      </c>
      <c r="AA697" t="s">
        <v>65</v>
      </c>
      <c r="AB697" s="5">
        <f t="shared" si="129"/>
        <v>5</v>
      </c>
      <c r="AC697" t="s">
        <v>20</v>
      </c>
      <c r="AD697" s="5">
        <f t="shared" si="130"/>
        <v>0</v>
      </c>
      <c r="AE697" t="s">
        <v>28</v>
      </c>
      <c r="AF697" s="5">
        <f t="shared" si="131"/>
        <v>0</v>
      </c>
      <c r="AG697" s="1">
        <v>5</v>
      </c>
      <c r="AH697" s="6">
        <f>ABS(8-Table1[[#This Row],[Die 1. Frauen des FCSP landet in der Regionalliga Nord (12er Liga) auf Rang...?]])</f>
        <v>3</v>
      </c>
      <c r="AI697" s="6">
        <f>0-Table1[[#This Row],[Spalte16]]</f>
        <v>-3</v>
      </c>
      <c r="AJ697" s="1">
        <v>12</v>
      </c>
      <c r="AK697" s="6">
        <f>ABS(16-Table1[[#This Row],[Die U23 des FCSP landet in der Regionalliga Nord (18er Liga) auf Rang....?]])</f>
        <v>4</v>
      </c>
      <c r="AL697" s="6">
        <f>0-Table1[[#This Row],[Spalte17]]</f>
        <v>-4</v>
      </c>
      <c r="AM69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697"/>
    </row>
    <row r="698" spans="1:42" x14ac:dyDescent="0.25">
      <c r="A698">
        <v>696</v>
      </c>
      <c r="B698" t="s">
        <v>618</v>
      </c>
      <c r="C698" s="1">
        <v>14</v>
      </c>
      <c r="D698" s="6">
        <f>-18+Table1[[#This Row],[Auf welchem Platz landet der FC St. Pauli in der 1. Bundesliga 2025/26?]]</f>
        <v>-4</v>
      </c>
      <c r="E698" t="s">
        <v>25</v>
      </c>
      <c r="F698" s="5"/>
      <c r="G698" t="s">
        <v>43</v>
      </c>
      <c r="H698" t="s">
        <v>14</v>
      </c>
      <c r="I698" t="s">
        <v>25</v>
      </c>
      <c r="J698" t="s">
        <v>56</v>
      </c>
      <c r="K698">
        <f t="shared" si="120"/>
        <v>1</v>
      </c>
      <c r="L698">
        <f t="shared" si="121"/>
        <v>1</v>
      </c>
      <c r="M698">
        <f t="shared" si="122"/>
        <v>0</v>
      </c>
      <c r="N698">
        <f t="shared" si="123"/>
        <v>0</v>
      </c>
      <c r="O698" s="5">
        <f>SUM(Table1[[#This Row],[Spalte5]:[Spalte6]])*5</f>
        <v>10</v>
      </c>
      <c r="P698" t="s">
        <v>58</v>
      </c>
      <c r="Q698" t="s">
        <v>78</v>
      </c>
      <c r="R698" t="s">
        <v>34</v>
      </c>
      <c r="S698">
        <f t="shared" si="124"/>
        <v>0</v>
      </c>
      <c r="T698">
        <f t="shared" si="125"/>
        <v>1</v>
      </c>
      <c r="U698">
        <f t="shared" si="126"/>
        <v>0</v>
      </c>
      <c r="V698" s="5">
        <f>SUM(Table1[[#This Row],[Spalte94]:[Spalte92]])*5</f>
        <v>5</v>
      </c>
      <c r="W698" t="s">
        <v>54</v>
      </c>
      <c r="X698" s="5">
        <f t="shared" si="127"/>
        <v>5</v>
      </c>
      <c r="Y698" t="s">
        <v>18</v>
      </c>
      <c r="Z698" s="5">
        <f t="shared" si="128"/>
        <v>0</v>
      </c>
      <c r="AA698" t="s">
        <v>35</v>
      </c>
      <c r="AB698" s="5">
        <f t="shared" si="129"/>
        <v>0</v>
      </c>
      <c r="AC698" t="s">
        <v>20</v>
      </c>
      <c r="AD698" s="5">
        <f t="shared" si="130"/>
        <v>0</v>
      </c>
      <c r="AE698" t="s">
        <v>32</v>
      </c>
      <c r="AF698" s="5">
        <f t="shared" si="131"/>
        <v>0</v>
      </c>
      <c r="AG698" s="1">
        <v>3</v>
      </c>
      <c r="AH698" s="6">
        <f>ABS(8-Table1[[#This Row],[Die 1. Frauen des FCSP landet in der Regionalliga Nord (12er Liga) auf Rang...?]])</f>
        <v>5</v>
      </c>
      <c r="AI698" s="6">
        <f>0-Table1[[#This Row],[Spalte16]]</f>
        <v>-5</v>
      </c>
      <c r="AJ698" s="1">
        <v>12</v>
      </c>
      <c r="AK698" s="6">
        <f>ABS(16-Table1[[#This Row],[Die U23 des FCSP landet in der Regionalliga Nord (18er Liga) auf Rang....?]])</f>
        <v>4</v>
      </c>
      <c r="AL698" s="6">
        <f>0-Table1[[#This Row],[Spalte17]]</f>
        <v>-4</v>
      </c>
      <c r="AM69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698"/>
    </row>
    <row r="699" spans="1:42" x14ac:dyDescent="0.25">
      <c r="A699">
        <v>697</v>
      </c>
      <c r="B699" t="s">
        <v>770</v>
      </c>
      <c r="C699" s="1">
        <v>13</v>
      </c>
      <c r="D699" s="6">
        <f>-18+Table1[[#This Row],[Auf welchem Platz landet der FC St. Pauli in der 1. Bundesliga 2025/26?]]</f>
        <v>-5</v>
      </c>
      <c r="E699" t="s">
        <v>14</v>
      </c>
      <c r="F699" s="5">
        <v>5</v>
      </c>
      <c r="G699" t="s">
        <v>14</v>
      </c>
      <c r="H699" t="s">
        <v>200</v>
      </c>
      <c r="I699" t="s">
        <v>56</v>
      </c>
      <c r="J699" t="s">
        <v>25</v>
      </c>
      <c r="K699">
        <f t="shared" si="120"/>
        <v>1</v>
      </c>
      <c r="L699">
        <f t="shared" si="121"/>
        <v>1</v>
      </c>
      <c r="M699">
        <f t="shared" si="122"/>
        <v>0</v>
      </c>
      <c r="N699">
        <f t="shared" si="123"/>
        <v>0</v>
      </c>
      <c r="O699" s="5">
        <f>SUM(Table1[[#This Row],[Spalte5]:[Spalte6]])*5</f>
        <v>10</v>
      </c>
      <c r="P699" t="s">
        <v>41</v>
      </c>
      <c r="Q699" t="s">
        <v>78</v>
      </c>
      <c r="R699" t="s">
        <v>24</v>
      </c>
      <c r="S699">
        <f t="shared" si="124"/>
        <v>0</v>
      </c>
      <c r="T699">
        <f t="shared" si="125"/>
        <v>1</v>
      </c>
      <c r="U699">
        <f t="shared" si="126"/>
        <v>0</v>
      </c>
      <c r="V699" s="5">
        <f>SUM(Table1[[#This Row],[Spalte94]:[Spalte92]])*5</f>
        <v>5</v>
      </c>
      <c r="W699" t="s">
        <v>41</v>
      </c>
      <c r="X699" s="5">
        <f t="shared" si="127"/>
        <v>0</v>
      </c>
      <c r="Y699" t="s">
        <v>52</v>
      </c>
      <c r="Z699" s="5">
        <f t="shared" si="128"/>
        <v>0</v>
      </c>
      <c r="AA699" t="s">
        <v>35</v>
      </c>
      <c r="AB699" s="5">
        <f t="shared" si="129"/>
        <v>0</v>
      </c>
      <c r="AC699" t="s">
        <v>20</v>
      </c>
      <c r="AD699" s="5">
        <f t="shared" si="130"/>
        <v>0</v>
      </c>
      <c r="AE699" t="s">
        <v>32</v>
      </c>
      <c r="AF699" s="5">
        <f t="shared" si="131"/>
        <v>0</v>
      </c>
      <c r="AG699" s="1">
        <v>3</v>
      </c>
      <c r="AH699" s="6">
        <f>ABS(8-Table1[[#This Row],[Die 1. Frauen des FCSP landet in der Regionalliga Nord (12er Liga) auf Rang...?]])</f>
        <v>5</v>
      </c>
      <c r="AI699" s="6">
        <f>0-Table1[[#This Row],[Spalte16]]</f>
        <v>-5</v>
      </c>
      <c r="AJ699" s="1">
        <v>13</v>
      </c>
      <c r="AK699" s="6">
        <f>ABS(16-Table1[[#This Row],[Die U23 des FCSP landet in der Regionalliga Nord (18er Liga) auf Rang....?]])</f>
        <v>3</v>
      </c>
      <c r="AL699" s="6">
        <f>0-Table1[[#This Row],[Spalte17]]</f>
        <v>-3</v>
      </c>
      <c r="AM69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699"/>
    </row>
    <row r="700" spans="1:42" x14ac:dyDescent="0.25">
      <c r="A700">
        <v>698</v>
      </c>
      <c r="B700" t="s">
        <v>289</v>
      </c>
      <c r="C700" s="1">
        <v>14</v>
      </c>
      <c r="D700" s="6">
        <f>-18+Table1[[#This Row],[Auf welchem Platz landet der FC St. Pauli in der 1. Bundesliga 2025/26?]]</f>
        <v>-4</v>
      </c>
      <c r="E700" t="s">
        <v>56</v>
      </c>
      <c r="F700" s="5"/>
      <c r="G700" t="s">
        <v>14</v>
      </c>
      <c r="H700" t="s">
        <v>56</v>
      </c>
      <c r="I700" t="s">
        <v>25</v>
      </c>
      <c r="J700" t="s">
        <v>54</v>
      </c>
      <c r="K700">
        <f t="shared" si="120"/>
        <v>1</v>
      </c>
      <c r="L700">
        <f t="shared" si="121"/>
        <v>1</v>
      </c>
      <c r="M700">
        <f t="shared" si="122"/>
        <v>0</v>
      </c>
      <c r="N700">
        <f t="shared" si="123"/>
        <v>0</v>
      </c>
      <c r="O700" s="5">
        <f>SUM(Table1[[#This Row],[Spalte5]:[Spalte6]])*5</f>
        <v>10</v>
      </c>
      <c r="P700" t="s">
        <v>78</v>
      </c>
      <c r="Q700" t="s">
        <v>15</v>
      </c>
      <c r="R700" t="s">
        <v>34</v>
      </c>
      <c r="S700">
        <f t="shared" si="124"/>
        <v>0</v>
      </c>
      <c r="T700">
        <f t="shared" si="125"/>
        <v>1</v>
      </c>
      <c r="U700">
        <f t="shared" si="126"/>
        <v>0</v>
      </c>
      <c r="V700" s="5">
        <f>SUM(Table1[[#This Row],[Spalte94]:[Spalte92]])*5</f>
        <v>5</v>
      </c>
      <c r="W700" t="s">
        <v>15</v>
      </c>
      <c r="X700" s="5">
        <f t="shared" si="127"/>
        <v>0</v>
      </c>
      <c r="Y700" t="s">
        <v>18</v>
      </c>
      <c r="Z700" s="5">
        <f t="shared" si="128"/>
        <v>0</v>
      </c>
      <c r="AA700" t="s">
        <v>19</v>
      </c>
      <c r="AB700" s="5">
        <f t="shared" si="129"/>
        <v>0</v>
      </c>
      <c r="AC700" t="s">
        <v>20</v>
      </c>
      <c r="AD700" s="5">
        <f t="shared" si="130"/>
        <v>0</v>
      </c>
      <c r="AE700" t="s">
        <v>32</v>
      </c>
      <c r="AF700" s="5">
        <f t="shared" si="131"/>
        <v>0</v>
      </c>
      <c r="AG700" s="1">
        <v>7</v>
      </c>
      <c r="AH700" s="6">
        <f>ABS(8-Table1[[#This Row],[Die 1. Frauen des FCSP landet in der Regionalliga Nord (12er Liga) auf Rang...?]])</f>
        <v>1</v>
      </c>
      <c r="AI700" s="6">
        <f>0-Table1[[#This Row],[Spalte16]]</f>
        <v>-1</v>
      </c>
      <c r="AJ700" s="1">
        <v>13</v>
      </c>
      <c r="AK700" s="6">
        <f>ABS(16-Table1[[#This Row],[Die U23 des FCSP landet in der Regionalliga Nord (18er Liga) auf Rang....?]])</f>
        <v>3</v>
      </c>
      <c r="AL700" s="6">
        <f>0-Table1[[#This Row],[Spalte17]]</f>
        <v>-3</v>
      </c>
      <c r="AM70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00"/>
    </row>
    <row r="701" spans="1:42" x14ac:dyDescent="0.25">
      <c r="A701">
        <v>699</v>
      </c>
      <c r="B701" t="s">
        <v>464</v>
      </c>
      <c r="C701" s="1">
        <v>15</v>
      </c>
      <c r="D701" s="6">
        <f>-18+Table1[[#This Row],[Auf welchem Platz landet der FC St. Pauli in der 1. Bundesliga 2025/26?]]</f>
        <v>-3</v>
      </c>
      <c r="E701" t="s">
        <v>56</v>
      </c>
      <c r="F701" s="5"/>
      <c r="G701" t="s">
        <v>14</v>
      </c>
      <c r="H701" t="s">
        <v>54</v>
      </c>
      <c r="I701" t="s">
        <v>56</v>
      </c>
      <c r="J701" t="s">
        <v>17</v>
      </c>
      <c r="K701">
        <f t="shared" si="120"/>
        <v>1</v>
      </c>
      <c r="L701">
        <f t="shared" si="121"/>
        <v>0</v>
      </c>
      <c r="M701">
        <f t="shared" si="122"/>
        <v>1</v>
      </c>
      <c r="N701">
        <f t="shared" si="123"/>
        <v>0</v>
      </c>
      <c r="O701" s="5">
        <f>SUM(Table1[[#This Row],[Spalte5]:[Spalte6]])*5</f>
        <v>10</v>
      </c>
      <c r="P701" t="s">
        <v>24</v>
      </c>
      <c r="Q701" t="s">
        <v>34</v>
      </c>
      <c r="R701" t="s">
        <v>78</v>
      </c>
      <c r="S701">
        <f t="shared" si="124"/>
        <v>0</v>
      </c>
      <c r="T701">
        <f t="shared" si="125"/>
        <v>1</v>
      </c>
      <c r="U701">
        <f t="shared" si="126"/>
        <v>0</v>
      </c>
      <c r="V701" s="5">
        <f>SUM(Table1[[#This Row],[Spalte94]:[Spalte92]])*5</f>
        <v>5</v>
      </c>
      <c r="W701" t="s">
        <v>34</v>
      </c>
      <c r="X701" s="5">
        <f t="shared" si="127"/>
        <v>0</v>
      </c>
      <c r="Y701" t="s">
        <v>46</v>
      </c>
      <c r="Z701" s="5">
        <f t="shared" si="128"/>
        <v>0</v>
      </c>
      <c r="AA701" t="s">
        <v>35</v>
      </c>
      <c r="AB701" s="5">
        <f t="shared" si="129"/>
        <v>0</v>
      </c>
      <c r="AC701" t="s">
        <v>20</v>
      </c>
      <c r="AD701" s="5">
        <f t="shared" si="130"/>
        <v>0</v>
      </c>
      <c r="AE701" t="s">
        <v>32</v>
      </c>
      <c r="AF701" s="5">
        <f t="shared" si="131"/>
        <v>0</v>
      </c>
      <c r="AG701" s="1">
        <v>12</v>
      </c>
      <c r="AH701" s="6">
        <f>ABS(8-Table1[[#This Row],[Die 1. Frauen des FCSP landet in der Regionalliga Nord (12er Liga) auf Rang...?]])</f>
        <v>4</v>
      </c>
      <c r="AI701" s="6">
        <f>0-Table1[[#This Row],[Spalte16]]</f>
        <v>-4</v>
      </c>
      <c r="AJ701" s="1">
        <v>15</v>
      </c>
      <c r="AK701" s="6">
        <f>ABS(16-Table1[[#This Row],[Die U23 des FCSP landet in der Regionalliga Nord (18er Liga) auf Rang....?]])</f>
        <v>1</v>
      </c>
      <c r="AL701" s="6">
        <f>0-Table1[[#This Row],[Spalte17]]</f>
        <v>-1</v>
      </c>
      <c r="AM70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01"/>
    </row>
    <row r="702" spans="1:42" x14ac:dyDescent="0.25">
      <c r="A702">
        <v>700</v>
      </c>
      <c r="B702" t="s">
        <v>843</v>
      </c>
      <c r="C702" s="1">
        <v>12</v>
      </c>
      <c r="D702" s="6">
        <f>-18+Table1[[#This Row],[Auf welchem Platz landet der FC St. Pauli in der 1. Bundesliga 2025/26?]]</f>
        <v>-6</v>
      </c>
      <c r="E702" t="s">
        <v>56</v>
      </c>
      <c r="F702" s="5"/>
      <c r="G702" t="s">
        <v>14</v>
      </c>
      <c r="H702" t="s">
        <v>56</v>
      </c>
      <c r="I702" t="s">
        <v>25</v>
      </c>
      <c r="J702" t="s">
        <v>17</v>
      </c>
      <c r="K702">
        <f t="shared" si="120"/>
        <v>1</v>
      </c>
      <c r="L702">
        <f t="shared" si="121"/>
        <v>1</v>
      </c>
      <c r="M702">
        <f t="shared" si="122"/>
        <v>1</v>
      </c>
      <c r="N702">
        <f t="shared" si="123"/>
        <v>0</v>
      </c>
      <c r="O702" s="5">
        <f>SUM(Table1[[#This Row],[Spalte5]:[Spalte6]])*5</f>
        <v>15</v>
      </c>
      <c r="P702" t="s">
        <v>78</v>
      </c>
      <c r="Q702" t="s">
        <v>15</v>
      </c>
      <c r="R702" t="s">
        <v>34</v>
      </c>
      <c r="S702">
        <f t="shared" si="124"/>
        <v>0</v>
      </c>
      <c r="T702">
        <f t="shared" si="125"/>
        <v>1</v>
      </c>
      <c r="U702">
        <f t="shared" si="126"/>
        <v>0</v>
      </c>
      <c r="V702" s="5">
        <f>SUM(Table1[[#This Row],[Spalte94]:[Spalte92]])*5</f>
        <v>5</v>
      </c>
      <c r="W702" t="s">
        <v>23</v>
      </c>
      <c r="X702" s="5">
        <f t="shared" si="127"/>
        <v>0</v>
      </c>
      <c r="Y702" t="s">
        <v>46</v>
      </c>
      <c r="Z702" s="5">
        <f t="shared" si="128"/>
        <v>0</v>
      </c>
      <c r="AA702" t="s">
        <v>35</v>
      </c>
      <c r="AB702" s="5">
        <f t="shared" si="129"/>
        <v>0</v>
      </c>
      <c r="AC702" t="s">
        <v>20</v>
      </c>
      <c r="AD702" s="5">
        <f t="shared" si="130"/>
        <v>0</v>
      </c>
      <c r="AE702" t="s">
        <v>32</v>
      </c>
      <c r="AF702" s="5">
        <f t="shared" si="131"/>
        <v>0</v>
      </c>
      <c r="AG702" s="1">
        <v>4</v>
      </c>
      <c r="AH702" s="6">
        <f>ABS(8-Table1[[#This Row],[Die 1. Frauen des FCSP landet in der Regionalliga Nord (12er Liga) auf Rang...?]])</f>
        <v>4</v>
      </c>
      <c r="AI702" s="6">
        <f>0-Table1[[#This Row],[Spalte16]]</f>
        <v>-4</v>
      </c>
      <c r="AJ702" s="1">
        <v>13</v>
      </c>
      <c r="AK702" s="6">
        <f>ABS(16-Table1[[#This Row],[Die U23 des FCSP landet in der Regionalliga Nord (18er Liga) auf Rang....?]])</f>
        <v>3</v>
      </c>
      <c r="AL702" s="6">
        <f>0-Table1[[#This Row],[Spalte17]]</f>
        <v>-3</v>
      </c>
      <c r="AM70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02"/>
    </row>
    <row r="703" spans="1:42" x14ac:dyDescent="0.25">
      <c r="A703">
        <v>701</v>
      </c>
      <c r="B703" t="s">
        <v>487</v>
      </c>
      <c r="C703" s="1">
        <v>13</v>
      </c>
      <c r="D703" s="6">
        <f>-18+Table1[[#This Row],[Auf welchem Platz landet der FC St. Pauli in der 1. Bundesliga 2025/26?]]</f>
        <v>-5</v>
      </c>
      <c r="E703" t="s">
        <v>14</v>
      </c>
      <c r="F703" s="5">
        <v>5</v>
      </c>
      <c r="G703" t="s">
        <v>14</v>
      </c>
      <c r="H703" t="s">
        <v>54</v>
      </c>
      <c r="I703" t="s">
        <v>25</v>
      </c>
      <c r="J703" t="s">
        <v>43</v>
      </c>
      <c r="K703">
        <f t="shared" si="120"/>
        <v>1</v>
      </c>
      <c r="L703">
        <f t="shared" si="121"/>
        <v>1</v>
      </c>
      <c r="M703">
        <f t="shared" si="122"/>
        <v>0</v>
      </c>
      <c r="N703">
        <f t="shared" si="123"/>
        <v>0</v>
      </c>
      <c r="O703" s="5">
        <f>SUM(Table1[[#This Row],[Spalte5]:[Spalte6]])*5</f>
        <v>10</v>
      </c>
      <c r="P703" t="s">
        <v>78</v>
      </c>
      <c r="Q703" t="s">
        <v>23</v>
      </c>
      <c r="R703" t="s">
        <v>34</v>
      </c>
      <c r="S703">
        <f t="shared" si="124"/>
        <v>0</v>
      </c>
      <c r="T703">
        <f t="shared" si="125"/>
        <v>1</v>
      </c>
      <c r="U703">
        <f t="shared" si="126"/>
        <v>0</v>
      </c>
      <c r="V703" s="5">
        <f>SUM(Table1[[#This Row],[Spalte94]:[Spalte92]])*5</f>
        <v>5</v>
      </c>
      <c r="W703" t="s">
        <v>34</v>
      </c>
      <c r="X703" s="5">
        <f t="shared" si="127"/>
        <v>0</v>
      </c>
      <c r="Y703" t="s">
        <v>46</v>
      </c>
      <c r="Z703" s="5">
        <f t="shared" si="128"/>
        <v>0</v>
      </c>
      <c r="AA703" t="s">
        <v>35</v>
      </c>
      <c r="AB703" s="5">
        <f t="shared" si="129"/>
        <v>0</v>
      </c>
      <c r="AC703" t="s">
        <v>20</v>
      </c>
      <c r="AD703" s="5">
        <f t="shared" si="130"/>
        <v>0</v>
      </c>
      <c r="AE703" t="s">
        <v>21</v>
      </c>
      <c r="AF703" s="5">
        <f t="shared" si="131"/>
        <v>0</v>
      </c>
      <c r="AG703" s="1">
        <v>6</v>
      </c>
      <c r="AH703" s="6">
        <f>ABS(8-Table1[[#This Row],[Die 1. Frauen des FCSP landet in der Regionalliga Nord (12er Liga) auf Rang...?]])</f>
        <v>2</v>
      </c>
      <c r="AI703" s="6">
        <f>0-Table1[[#This Row],[Spalte16]]</f>
        <v>-2</v>
      </c>
      <c r="AJ703" s="1">
        <v>10</v>
      </c>
      <c r="AK703" s="6">
        <f>ABS(16-Table1[[#This Row],[Die U23 des FCSP landet in der Regionalliga Nord (18er Liga) auf Rang....?]])</f>
        <v>6</v>
      </c>
      <c r="AL703" s="6">
        <f>0-Table1[[#This Row],[Spalte17]]</f>
        <v>-6</v>
      </c>
      <c r="AM70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03"/>
    </row>
    <row r="704" spans="1:42" x14ac:dyDescent="0.25">
      <c r="A704">
        <v>702</v>
      </c>
      <c r="B704" t="s">
        <v>480</v>
      </c>
      <c r="C704" s="1">
        <v>14</v>
      </c>
      <c r="D704" s="6">
        <f>-18+Table1[[#This Row],[Auf welchem Platz landet der FC St. Pauli in der 1. Bundesliga 2025/26?]]</f>
        <v>-4</v>
      </c>
      <c r="E704" t="s">
        <v>56</v>
      </c>
      <c r="F704" s="5"/>
      <c r="G704" t="s">
        <v>56</v>
      </c>
      <c r="H704" t="s">
        <v>54</v>
      </c>
      <c r="I704" t="s">
        <v>14</v>
      </c>
      <c r="J704" t="s">
        <v>25</v>
      </c>
      <c r="K704">
        <f t="shared" si="120"/>
        <v>1</v>
      </c>
      <c r="L704">
        <f t="shared" si="121"/>
        <v>1</v>
      </c>
      <c r="M704">
        <f t="shared" si="122"/>
        <v>0</v>
      </c>
      <c r="N704">
        <f t="shared" si="123"/>
        <v>0</v>
      </c>
      <c r="O704" s="5">
        <f>SUM(Table1[[#This Row],[Spalte5]:[Spalte6]])*5</f>
        <v>10</v>
      </c>
      <c r="P704" t="s">
        <v>41</v>
      </c>
      <c r="Q704" t="s">
        <v>34</v>
      </c>
      <c r="R704" t="s">
        <v>23</v>
      </c>
      <c r="S704">
        <f t="shared" si="124"/>
        <v>0</v>
      </c>
      <c r="T704">
        <f t="shared" si="125"/>
        <v>0</v>
      </c>
      <c r="U704">
        <f t="shared" si="126"/>
        <v>0</v>
      </c>
      <c r="V704" s="5">
        <f>SUM(Table1[[#This Row],[Spalte94]:[Spalte92]])*5</f>
        <v>0</v>
      </c>
      <c r="W704" t="s">
        <v>25</v>
      </c>
      <c r="X704" s="5">
        <f t="shared" si="127"/>
        <v>0</v>
      </c>
      <c r="Y704" t="s">
        <v>18</v>
      </c>
      <c r="Z704" s="5">
        <f t="shared" si="128"/>
        <v>0</v>
      </c>
      <c r="AA704" t="s">
        <v>19</v>
      </c>
      <c r="AB704" s="5">
        <f t="shared" si="129"/>
        <v>0</v>
      </c>
      <c r="AC704" t="s">
        <v>27</v>
      </c>
      <c r="AD704" s="5">
        <f t="shared" si="130"/>
        <v>5</v>
      </c>
      <c r="AE704" t="s">
        <v>37</v>
      </c>
      <c r="AF704" s="5">
        <f t="shared" si="131"/>
        <v>0</v>
      </c>
      <c r="AG704" s="1">
        <v>10</v>
      </c>
      <c r="AH704" s="6">
        <f>ABS(8-Table1[[#This Row],[Die 1. Frauen des FCSP landet in der Regionalliga Nord (12er Liga) auf Rang...?]])</f>
        <v>2</v>
      </c>
      <c r="AI704" s="6">
        <f>0-Table1[[#This Row],[Spalte16]]</f>
        <v>-2</v>
      </c>
      <c r="AJ704" s="1">
        <v>14</v>
      </c>
      <c r="AK704" s="6">
        <f>ABS(16-Table1[[#This Row],[Die U23 des FCSP landet in der Regionalliga Nord (18er Liga) auf Rang....?]])</f>
        <v>2</v>
      </c>
      <c r="AL704" s="6">
        <f>0-Table1[[#This Row],[Spalte17]]</f>
        <v>-2</v>
      </c>
      <c r="AM70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04"/>
    </row>
    <row r="705" spans="1:42" x14ac:dyDescent="0.25">
      <c r="A705">
        <v>703</v>
      </c>
      <c r="B705" t="s">
        <v>925</v>
      </c>
      <c r="C705" s="1">
        <v>13</v>
      </c>
      <c r="D705" s="6">
        <f>-18+Table1[[#This Row],[Auf welchem Platz landet der FC St. Pauli in der 1. Bundesliga 2025/26?]]</f>
        <v>-5</v>
      </c>
      <c r="E705" t="s">
        <v>14</v>
      </c>
      <c r="F705" s="5">
        <v>5</v>
      </c>
      <c r="G705" t="s">
        <v>14</v>
      </c>
      <c r="H705" t="s">
        <v>25</v>
      </c>
      <c r="I705" t="s">
        <v>56</v>
      </c>
      <c r="J705" t="s">
        <v>54</v>
      </c>
      <c r="K705">
        <f t="shared" si="120"/>
        <v>1</v>
      </c>
      <c r="L705">
        <f t="shared" si="121"/>
        <v>1</v>
      </c>
      <c r="M705">
        <f t="shared" si="122"/>
        <v>0</v>
      </c>
      <c r="N705">
        <f t="shared" si="123"/>
        <v>0</v>
      </c>
      <c r="O705" s="5">
        <f>SUM(Table1[[#This Row],[Spalte5]:[Spalte6]])*5</f>
        <v>10</v>
      </c>
      <c r="P705" t="s">
        <v>23</v>
      </c>
      <c r="Q705" t="s">
        <v>34</v>
      </c>
      <c r="R705" t="s">
        <v>78</v>
      </c>
      <c r="S705">
        <f t="shared" si="124"/>
        <v>0</v>
      </c>
      <c r="T705">
        <f t="shared" si="125"/>
        <v>1</v>
      </c>
      <c r="U705">
        <f t="shared" si="126"/>
        <v>0</v>
      </c>
      <c r="V705" s="5">
        <f>SUM(Table1[[#This Row],[Spalte94]:[Spalte92]])*5</f>
        <v>5</v>
      </c>
      <c r="W705" t="s">
        <v>23</v>
      </c>
      <c r="X705" s="5">
        <f t="shared" si="127"/>
        <v>0</v>
      </c>
      <c r="Y705" t="s">
        <v>48</v>
      </c>
      <c r="Z705" s="5">
        <f t="shared" si="128"/>
        <v>0</v>
      </c>
      <c r="AA705" t="s">
        <v>35</v>
      </c>
      <c r="AB705" s="5">
        <f t="shared" si="129"/>
        <v>0</v>
      </c>
      <c r="AC705" t="s">
        <v>20</v>
      </c>
      <c r="AD705" s="5">
        <f t="shared" si="130"/>
        <v>0</v>
      </c>
      <c r="AE705" t="s">
        <v>28</v>
      </c>
      <c r="AF705" s="5">
        <f t="shared" si="131"/>
        <v>0</v>
      </c>
      <c r="AG705" s="1">
        <v>3</v>
      </c>
      <c r="AH705" s="6">
        <f>ABS(8-Table1[[#This Row],[Die 1. Frauen des FCSP landet in der Regionalliga Nord (12er Liga) auf Rang...?]])</f>
        <v>5</v>
      </c>
      <c r="AI705" s="6">
        <f>0-Table1[[#This Row],[Spalte16]]</f>
        <v>-5</v>
      </c>
      <c r="AJ705" s="1">
        <v>13</v>
      </c>
      <c r="AK705" s="6">
        <f>ABS(16-Table1[[#This Row],[Die U23 des FCSP landet in der Regionalliga Nord (18er Liga) auf Rang....?]])</f>
        <v>3</v>
      </c>
      <c r="AL705" s="6">
        <f>0-Table1[[#This Row],[Spalte17]]</f>
        <v>-3</v>
      </c>
      <c r="AM70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05"/>
    </row>
    <row r="706" spans="1:42" x14ac:dyDescent="0.25">
      <c r="A706">
        <v>704</v>
      </c>
      <c r="B706" t="s">
        <v>224</v>
      </c>
      <c r="C706" s="1">
        <v>11</v>
      </c>
      <c r="D706" s="6">
        <f>-18+Table1[[#This Row],[Auf welchem Platz landet der FC St. Pauli in der 1. Bundesliga 2025/26?]]</f>
        <v>-7</v>
      </c>
      <c r="E706" t="s">
        <v>14</v>
      </c>
      <c r="F706" s="5">
        <v>5</v>
      </c>
      <c r="G706" t="s">
        <v>14</v>
      </c>
      <c r="H706" t="s">
        <v>56</v>
      </c>
      <c r="I706" t="s">
        <v>25</v>
      </c>
      <c r="J706" t="s">
        <v>17</v>
      </c>
      <c r="K706">
        <f t="shared" ref="K706:K769" si="132">COUNTIF($G706:$J706,"FC Bayern München")</f>
        <v>1</v>
      </c>
      <c r="L706">
        <f t="shared" ref="L706:L769" si="133">COUNTIF($G706:$J706,"Borussia Dortmund")</f>
        <v>1</v>
      </c>
      <c r="M706">
        <f t="shared" ref="M706:M769" si="134">COUNTIF($G706:$J706,"RaBa Leipzig")</f>
        <v>1</v>
      </c>
      <c r="N706">
        <f t="shared" ref="N706:N769" si="135">COUNTIF($G706:$J706,"VfB Stuttgart")</f>
        <v>0</v>
      </c>
      <c r="O706" s="5">
        <f>SUM(Table1[[#This Row],[Spalte5]:[Spalte6]])*5</f>
        <v>15</v>
      </c>
      <c r="P706" t="s">
        <v>15</v>
      </c>
      <c r="Q706" t="s">
        <v>34</v>
      </c>
      <c r="R706" t="s">
        <v>50</v>
      </c>
      <c r="S706">
        <f t="shared" ref="S706:S769" si="136">COUNTIF($P706:$R706,"VfL Wolfsburg")</f>
        <v>1</v>
      </c>
      <c r="T706">
        <f t="shared" ref="T706:T769" si="137">COUNTIF($P706:$R706,"1. FC Heidenheim")</f>
        <v>0</v>
      </c>
      <c r="U706">
        <f t="shared" ref="U706:U769" si="138">COUNTIF($P706:$R706,"FC St. Pauli")</f>
        <v>0</v>
      </c>
      <c r="V706" s="5">
        <f>SUM(Table1[[#This Row],[Spalte94]:[Spalte92]])*5</f>
        <v>5</v>
      </c>
      <c r="W706" t="s">
        <v>23</v>
      </c>
      <c r="X706" s="5">
        <f t="shared" ref="X706:X769" si="139">(COUNTIF($W706:$W706,"Bayer 04 Leverkusen"))*5</f>
        <v>0</v>
      </c>
      <c r="Y706" t="s">
        <v>18</v>
      </c>
      <c r="Z706" s="5">
        <f t="shared" ref="Z706:Z769" si="140">(COUNTIF($Y706:$Y706,"Danel Sinani"))*5</f>
        <v>0</v>
      </c>
      <c r="AA706" t="s">
        <v>65</v>
      </c>
      <c r="AB706" s="5">
        <f t="shared" ref="AB706:AB769" si="141">(COUNTIF($AA706:$AA706,"7 oder mehr Punkte"))*5</f>
        <v>5</v>
      </c>
      <c r="AC706" t="s">
        <v>20</v>
      </c>
      <c r="AD706" s="5">
        <f t="shared" ref="AD706:AD769" si="142">(COUNTIF($AC706:$AC706,"drei bis fünf Siege"))*5</f>
        <v>0</v>
      </c>
      <c r="AE706" t="s">
        <v>39</v>
      </c>
      <c r="AF706" s="5">
        <f t="shared" ref="AF706:AF769" si="143">(COUNTIF($AE706:$AE706,"Gar keinen"))*5</f>
        <v>0</v>
      </c>
      <c r="AG706" s="1">
        <v>3</v>
      </c>
      <c r="AH706" s="6">
        <f>ABS(8-Table1[[#This Row],[Die 1. Frauen des FCSP landet in der Regionalliga Nord (12er Liga) auf Rang...?]])</f>
        <v>5</v>
      </c>
      <c r="AI706" s="6">
        <f>0-Table1[[#This Row],[Spalte16]]</f>
        <v>-5</v>
      </c>
      <c r="AJ706" s="1">
        <v>10</v>
      </c>
      <c r="AK706" s="6">
        <f>ABS(16-Table1[[#This Row],[Die U23 des FCSP landet in der Regionalliga Nord (18er Liga) auf Rang....?]])</f>
        <v>6</v>
      </c>
      <c r="AL706" s="6">
        <f>0-Table1[[#This Row],[Spalte17]]</f>
        <v>-6</v>
      </c>
      <c r="AM70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06"/>
    </row>
    <row r="707" spans="1:42" x14ac:dyDescent="0.25">
      <c r="A707">
        <v>705</v>
      </c>
      <c r="B707" t="s">
        <v>678</v>
      </c>
      <c r="C707" s="1">
        <v>13</v>
      </c>
      <c r="D707" s="6">
        <f>-18+Table1[[#This Row],[Auf welchem Platz landet der FC St. Pauli in der 1. Bundesliga 2025/26?]]</f>
        <v>-5</v>
      </c>
      <c r="E707" t="s">
        <v>14</v>
      </c>
      <c r="F707" s="5">
        <v>5</v>
      </c>
      <c r="G707" t="s">
        <v>14</v>
      </c>
      <c r="H707" t="s">
        <v>56</v>
      </c>
      <c r="I707" t="s">
        <v>25</v>
      </c>
      <c r="J707" t="s">
        <v>43</v>
      </c>
      <c r="K707">
        <f t="shared" si="132"/>
        <v>1</v>
      </c>
      <c r="L707">
        <f t="shared" si="133"/>
        <v>1</v>
      </c>
      <c r="M707">
        <f t="shared" si="134"/>
        <v>0</v>
      </c>
      <c r="N707">
        <f t="shared" si="135"/>
        <v>0</v>
      </c>
      <c r="O707" s="5">
        <f>SUM(Table1[[#This Row],[Spalte5]:[Spalte6]])*5</f>
        <v>10</v>
      </c>
      <c r="P707" t="s">
        <v>34</v>
      </c>
      <c r="Q707" t="s">
        <v>78</v>
      </c>
      <c r="R707" t="s">
        <v>15</v>
      </c>
      <c r="S707">
        <f t="shared" si="136"/>
        <v>0</v>
      </c>
      <c r="T707">
        <f t="shared" si="137"/>
        <v>1</v>
      </c>
      <c r="U707">
        <f t="shared" si="138"/>
        <v>0</v>
      </c>
      <c r="V707" s="5">
        <f>SUM(Table1[[#This Row],[Spalte94]:[Spalte92]])*5</f>
        <v>5</v>
      </c>
      <c r="W707" t="s">
        <v>15</v>
      </c>
      <c r="X707" s="5">
        <f t="shared" si="139"/>
        <v>0</v>
      </c>
      <c r="Y707" t="s">
        <v>18</v>
      </c>
      <c r="Z707" s="5">
        <f t="shared" si="140"/>
        <v>0</v>
      </c>
      <c r="AA707" t="s">
        <v>19</v>
      </c>
      <c r="AB707" s="5">
        <f t="shared" si="141"/>
        <v>0</v>
      </c>
      <c r="AC707" t="s">
        <v>20</v>
      </c>
      <c r="AD707" s="5">
        <f t="shared" si="142"/>
        <v>0</v>
      </c>
      <c r="AE707" t="s">
        <v>32</v>
      </c>
      <c r="AF707" s="5">
        <f t="shared" si="143"/>
        <v>0</v>
      </c>
      <c r="AG707" s="1">
        <v>4</v>
      </c>
      <c r="AH707" s="6">
        <f>ABS(8-Table1[[#This Row],[Die 1. Frauen des FCSP landet in der Regionalliga Nord (12er Liga) auf Rang...?]])</f>
        <v>4</v>
      </c>
      <c r="AI707" s="6">
        <f>0-Table1[[#This Row],[Spalte16]]</f>
        <v>-4</v>
      </c>
      <c r="AJ707" s="1">
        <v>12</v>
      </c>
      <c r="AK707" s="6">
        <f>ABS(16-Table1[[#This Row],[Die U23 des FCSP landet in der Regionalliga Nord (18er Liga) auf Rang....?]])</f>
        <v>4</v>
      </c>
      <c r="AL707" s="6">
        <f>0-Table1[[#This Row],[Spalte17]]</f>
        <v>-4</v>
      </c>
      <c r="AM70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07"/>
    </row>
    <row r="708" spans="1:42" x14ac:dyDescent="0.25">
      <c r="A708">
        <v>706</v>
      </c>
      <c r="B708" t="s">
        <v>143</v>
      </c>
      <c r="C708" s="1">
        <v>8</v>
      </c>
      <c r="D708" s="6">
        <f>-18+Table1[[#This Row],[Auf welchem Platz landet der FC St. Pauli in der 1. Bundesliga 2025/26?]]</f>
        <v>-10</v>
      </c>
      <c r="E708" t="s">
        <v>14</v>
      </c>
      <c r="F708" s="5">
        <v>5</v>
      </c>
      <c r="G708" t="s">
        <v>56</v>
      </c>
      <c r="H708" t="s">
        <v>17</v>
      </c>
      <c r="I708" t="s">
        <v>25</v>
      </c>
      <c r="J708" t="s">
        <v>14</v>
      </c>
      <c r="K708">
        <f t="shared" si="132"/>
        <v>1</v>
      </c>
      <c r="L708">
        <f t="shared" si="133"/>
        <v>1</v>
      </c>
      <c r="M708">
        <f t="shared" si="134"/>
        <v>1</v>
      </c>
      <c r="N708">
        <f t="shared" si="135"/>
        <v>0</v>
      </c>
      <c r="O708" s="5">
        <f>SUM(Table1[[#This Row],[Spalte5]:[Spalte6]])*5</f>
        <v>15</v>
      </c>
      <c r="P708" t="s">
        <v>78</v>
      </c>
      <c r="Q708" t="s">
        <v>23</v>
      </c>
      <c r="R708" t="s">
        <v>41</v>
      </c>
      <c r="S708">
        <f t="shared" si="136"/>
        <v>0</v>
      </c>
      <c r="T708">
        <f t="shared" si="137"/>
        <v>1</v>
      </c>
      <c r="U708">
        <f t="shared" si="138"/>
        <v>0</v>
      </c>
      <c r="V708" s="5">
        <f>SUM(Table1[[#This Row],[Spalte94]:[Spalte92]])*5</f>
        <v>5</v>
      </c>
      <c r="W708" t="s">
        <v>58</v>
      </c>
      <c r="X708" s="5">
        <f t="shared" si="139"/>
        <v>0</v>
      </c>
      <c r="Y708" t="s">
        <v>18</v>
      </c>
      <c r="Z708" s="5">
        <f t="shared" si="140"/>
        <v>0</v>
      </c>
      <c r="AA708" t="s">
        <v>19</v>
      </c>
      <c r="AB708" s="5">
        <f t="shared" si="141"/>
        <v>0</v>
      </c>
      <c r="AC708" t="s">
        <v>20</v>
      </c>
      <c r="AD708" s="5">
        <f t="shared" si="142"/>
        <v>0</v>
      </c>
      <c r="AE708" t="s">
        <v>32</v>
      </c>
      <c r="AF708" s="5">
        <f t="shared" si="143"/>
        <v>0</v>
      </c>
      <c r="AG708" s="1">
        <v>4</v>
      </c>
      <c r="AH708" s="6">
        <f>ABS(8-Table1[[#This Row],[Die 1. Frauen des FCSP landet in der Regionalliga Nord (12er Liga) auf Rang...?]])</f>
        <v>4</v>
      </c>
      <c r="AI708" s="6">
        <f>0-Table1[[#This Row],[Spalte16]]</f>
        <v>-4</v>
      </c>
      <c r="AJ708" s="1">
        <v>12</v>
      </c>
      <c r="AK708" s="6">
        <f>ABS(16-Table1[[#This Row],[Die U23 des FCSP landet in der Regionalliga Nord (18er Liga) auf Rang....?]])</f>
        <v>4</v>
      </c>
      <c r="AL708" s="6">
        <f>0-Table1[[#This Row],[Spalte17]]</f>
        <v>-4</v>
      </c>
      <c r="AM70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08"/>
    </row>
    <row r="709" spans="1:42" x14ac:dyDescent="0.25">
      <c r="A709">
        <v>707</v>
      </c>
      <c r="B709" t="s">
        <v>268</v>
      </c>
      <c r="C709" s="1">
        <v>15</v>
      </c>
      <c r="D709" s="6">
        <f>-18+Table1[[#This Row],[Auf welchem Platz landet der FC St. Pauli in der 1. Bundesliga 2025/26?]]</f>
        <v>-3</v>
      </c>
      <c r="E709" t="s">
        <v>14</v>
      </c>
      <c r="F709" s="5">
        <v>5</v>
      </c>
      <c r="G709" t="s">
        <v>14</v>
      </c>
      <c r="H709" t="s">
        <v>54</v>
      </c>
      <c r="I709" t="s">
        <v>56</v>
      </c>
      <c r="J709" t="s">
        <v>58</v>
      </c>
      <c r="K709">
        <f t="shared" si="132"/>
        <v>1</v>
      </c>
      <c r="L709">
        <f t="shared" si="133"/>
        <v>0</v>
      </c>
      <c r="M709">
        <f t="shared" si="134"/>
        <v>0</v>
      </c>
      <c r="N709">
        <f t="shared" si="135"/>
        <v>0</v>
      </c>
      <c r="O709" s="5">
        <f>SUM(Table1[[#This Row],[Spalte5]:[Spalte6]])*5</f>
        <v>5</v>
      </c>
      <c r="P709" t="s">
        <v>34</v>
      </c>
      <c r="Q709" t="s">
        <v>78</v>
      </c>
      <c r="R709" t="s">
        <v>15</v>
      </c>
      <c r="S709">
        <f t="shared" si="136"/>
        <v>0</v>
      </c>
      <c r="T709">
        <f t="shared" si="137"/>
        <v>1</v>
      </c>
      <c r="U709">
        <f t="shared" si="138"/>
        <v>0</v>
      </c>
      <c r="V709" s="5">
        <f>SUM(Table1[[#This Row],[Spalte94]:[Spalte92]])*5</f>
        <v>5</v>
      </c>
      <c r="W709" t="s">
        <v>25</v>
      </c>
      <c r="X709" s="5">
        <f t="shared" si="139"/>
        <v>0</v>
      </c>
      <c r="Y709" t="s">
        <v>18</v>
      </c>
      <c r="Z709" s="5">
        <f t="shared" si="140"/>
        <v>0</v>
      </c>
      <c r="AA709" t="s">
        <v>35</v>
      </c>
      <c r="AB709" s="5">
        <f t="shared" si="141"/>
        <v>0</v>
      </c>
      <c r="AC709" t="s">
        <v>27</v>
      </c>
      <c r="AD709" s="5">
        <f t="shared" si="142"/>
        <v>5</v>
      </c>
      <c r="AE709" t="s">
        <v>32</v>
      </c>
      <c r="AF709" s="5">
        <f t="shared" si="143"/>
        <v>0</v>
      </c>
      <c r="AG709" s="1">
        <v>2</v>
      </c>
      <c r="AH709" s="6">
        <f>ABS(8-Table1[[#This Row],[Die 1. Frauen des FCSP landet in der Regionalliga Nord (12er Liga) auf Rang...?]])</f>
        <v>6</v>
      </c>
      <c r="AI709" s="6">
        <f>0-Table1[[#This Row],[Spalte16]]</f>
        <v>-6</v>
      </c>
      <c r="AJ709" s="1">
        <v>12</v>
      </c>
      <c r="AK709" s="6">
        <f>ABS(16-Table1[[#This Row],[Die U23 des FCSP landet in der Regionalliga Nord (18er Liga) auf Rang....?]])</f>
        <v>4</v>
      </c>
      <c r="AL709" s="6">
        <f>0-Table1[[#This Row],[Spalte17]]</f>
        <v>-4</v>
      </c>
      <c r="AM70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09"/>
    </row>
    <row r="710" spans="1:42" x14ac:dyDescent="0.25">
      <c r="A710">
        <v>708</v>
      </c>
      <c r="B710" t="s">
        <v>478</v>
      </c>
      <c r="C710" s="1">
        <v>12</v>
      </c>
      <c r="D710" s="6">
        <f>-18+Table1[[#This Row],[Auf welchem Platz landet der FC St. Pauli in der 1. Bundesliga 2025/26?]]</f>
        <v>-6</v>
      </c>
      <c r="E710" t="s">
        <v>14</v>
      </c>
      <c r="F710" s="5">
        <v>5</v>
      </c>
      <c r="G710" t="s">
        <v>14</v>
      </c>
      <c r="H710" t="s">
        <v>54</v>
      </c>
      <c r="I710" t="s">
        <v>25</v>
      </c>
      <c r="J710" t="s">
        <v>56</v>
      </c>
      <c r="K710">
        <f t="shared" si="132"/>
        <v>1</v>
      </c>
      <c r="L710">
        <f t="shared" si="133"/>
        <v>1</v>
      </c>
      <c r="M710">
        <f t="shared" si="134"/>
        <v>0</v>
      </c>
      <c r="N710">
        <f t="shared" si="135"/>
        <v>0</v>
      </c>
      <c r="O710" s="5">
        <f>SUM(Table1[[#This Row],[Spalte5]:[Spalte6]])*5</f>
        <v>10</v>
      </c>
      <c r="P710" t="s">
        <v>15</v>
      </c>
      <c r="Q710" t="s">
        <v>78</v>
      </c>
      <c r="R710" t="s">
        <v>23</v>
      </c>
      <c r="S710">
        <f t="shared" si="136"/>
        <v>0</v>
      </c>
      <c r="T710">
        <f t="shared" si="137"/>
        <v>1</v>
      </c>
      <c r="U710">
        <f t="shared" si="138"/>
        <v>0</v>
      </c>
      <c r="V710" s="5">
        <f>SUM(Table1[[#This Row],[Spalte94]:[Spalte92]])*5</f>
        <v>5</v>
      </c>
      <c r="W710" t="s">
        <v>23</v>
      </c>
      <c r="X710" s="5">
        <f t="shared" si="139"/>
        <v>0</v>
      </c>
      <c r="Y710" t="s">
        <v>18</v>
      </c>
      <c r="Z710" s="5">
        <f t="shared" si="140"/>
        <v>0</v>
      </c>
      <c r="AA710" t="s">
        <v>35</v>
      </c>
      <c r="AB710" s="5">
        <f t="shared" si="141"/>
        <v>0</v>
      </c>
      <c r="AC710" t="s">
        <v>27</v>
      </c>
      <c r="AD710" s="5">
        <f t="shared" si="142"/>
        <v>5</v>
      </c>
      <c r="AE710" t="s">
        <v>32</v>
      </c>
      <c r="AF710" s="5">
        <f t="shared" si="143"/>
        <v>0</v>
      </c>
      <c r="AG710" s="1">
        <v>2</v>
      </c>
      <c r="AH710" s="6">
        <f>ABS(8-Table1[[#This Row],[Die 1. Frauen des FCSP landet in der Regionalliga Nord (12er Liga) auf Rang...?]])</f>
        <v>6</v>
      </c>
      <c r="AI710" s="6">
        <f>0-Table1[[#This Row],[Spalte16]]</f>
        <v>-6</v>
      </c>
      <c r="AJ710" s="1">
        <v>10</v>
      </c>
      <c r="AK710" s="6">
        <f>ABS(16-Table1[[#This Row],[Die U23 des FCSP landet in der Regionalliga Nord (18er Liga) auf Rang....?]])</f>
        <v>6</v>
      </c>
      <c r="AL710" s="6">
        <f>0-Table1[[#This Row],[Spalte17]]</f>
        <v>-6</v>
      </c>
      <c r="AM71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10"/>
    </row>
    <row r="711" spans="1:42" x14ac:dyDescent="0.25">
      <c r="A711">
        <v>709</v>
      </c>
      <c r="B711" t="s">
        <v>199</v>
      </c>
      <c r="C711" s="1">
        <v>12</v>
      </c>
      <c r="D711" s="6">
        <f>-18+Table1[[#This Row],[Auf welchem Platz landet der FC St. Pauli in der 1. Bundesliga 2025/26?]]</f>
        <v>-6</v>
      </c>
      <c r="E711" t="s">
        <v>56</v>
      </c>
      <c r="F711" s="5"/>
      <c r="G711" t="s">
        <v>14</v>
      </c>
      <c r="H711" t="s">
        <v>56</v>
      </c>
      <c r="I711" t="s">
        <v>25</v>
      </c>
      <c r="J711" t="s">
        <v>54</v>
      </c>
      <c r="K711">
        <f t="shared" si="132"/>
        <v>1</v>
      </c>
      <c r="L711">
        <f t="shared" si="133"/>
        <v>1</v>
      </c>
      <c r="M711">
        <f t="shared" si="134"/>
        <v>0</v>
      </c>
      <c r="N711">
        <f t="shared" si="135"/>
        <v>0</v>
      </c>
      <c r="O711" s="5">
        <f>SUM(Table1[[#This Row],[Spalte5]:[Spalte6]])*5</f>
        <v>10</v>
      </c>
      <c r="P711" t="s">
        <v>15</v>
      </c>
      <c r="Q711" t="s">
        <v>78</v>
      </c>
      <c r="R711" t="s">
        <v>24</v>
      </c>
      <c r="S711">
        <f t="shared" si="136"/>
        <v>0</v>
      </c>
      <c r="T711">
        <f t="shared" si="137"/>
        <v>1</v>
      </c>
      <c r="U711">
        <f t="shared" si="138"/>
        <v>0</v>
      </c>
      <c r="V711" s="5">
        <f>SUM(Table1[[#This Row],[Spalte94]:[Spalte92]])*5</f>
        <v>5</v>
      </c>
      <c r="W711" t="s">
        <v>34</v>
      </c>
      <c r="X711" s="5">
        <f t="shared" si="139"/>
        <v>0</v>
      </c>
      <c r="Y711" t="s">
        <v>18</v>
      </c>
      <c r="Z711" s="5">
        <f t="shared" si="140"/>
        <v>0</v>
      </c>
      <c r="AA711" t="s">
        <v>19</v>
      </c>
      <c r="AB711" s="5">
        <f t="shared" si="141"/>
        <v>0</v>
      </c>
      <c r="AC711" t="s">
        <v>27</v>
      </c>
      <c r="AD711" s="5">
        <f t="shared" si="142"/>
        <v>5</v>
      </c>
      <c r="AE711" t="s">
        <v>32</v>
      </c>
      <c r="AF711" s="5">
        <f t="shared" si="143"/>
        <v>0</v>
      </c>
      <c r="AG711" s="1">
        <v>9</v>
      </c>
      <c r="AH711" s="6">
        <f>ABS(8-Table1[[#This Row],[Die 1. Frauen des FCSP landet in der Regionalliga Nord (12er Liga) auf Rang...?]])</f>
        <v>1</v>
      </c>
      <c r="AI711" s="6">
        <f>0-Table1[[#This Row],[Spalte16]]</f>
        <v>-1</v>
      </c>
      <c r="AJ711" s="1">
        <v>10</v>
      </c>
      <c r="AK711" s="6">
        <f>ABS(16-Table1[[#This Row],[Die U23 des FCSP landet in der Regionalliga Nord (18er Liga) auf Rang....?]])</f>
        <v>6</v>
      </c>
      <c r="AL711" s="6">
        <f>0-Table1[[#This Row],[Spalte17]]</f>
        <v>-6</v>
      </c>
      <c r="AM71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11"/>
    </row>
    <row r="712" spans="1:42" x14ac:dyDescent="0.25">
      <c r="A712">
        <v>710</v>
      </c>
      <c r="B712" t="s">
        <v>659</v>
      </c>
      <c r="C712" s="1">
        <v>10</v>
      </c>
      <c r="D712" s="6">
        <f>-18+Table1[[#This Row],[Auf welchem Platz landet der FC St. Pauli in der 1. Bundesliga 2025/26?]]</f>
        <v>-8</v>
      </c>
      <c r="E712" t="s">
        <v>14</v>
      </c>
      <c r="F712" s="5">
        <v>5</v>
      </c>
      <c r="G712" t="s">
        <v>14</v>
      </c>
      <c r="H712" t="s">
        <v>25</v>
      </c>
      <c r="I712" t="s">
        <v>56</v>
      </c>
      <c r="J712" t="s">
        <v>54</v>
      </c>
      <c r="K712">
        <f t="shared" si="132"/>
        <v>1</v>
      </c>
      <c r="L712">
        <f t="shared" si="133"/>
        <v>1</v>
      </c>
      <c r="M712">
        <f t="shared" si="134"/>
        <v>0</v>
      </c>
      <c r="N712">
        <f t="shared" si="135"/>
        <v>0</v>
      </c>
      <c r="O712" s="5">
        <f>SUM(Table1[[#This Row],[Spalte5]:[Spalte6]])*5</f>
        <v>10</v>
      </c>
      <c r="P712" t="s">
        <v>34</v>
      </c>
      <c r="Q712" t="s">
        <v>41</v>
      </c>
      <c r="R712" t="s">
        <v>78</v>
      </c>
      <c r="S712">
        <f t="shared" si="136"/>
        <v>0</v>
      </c>
      <c r="T712">
        <f t="shared" si="137"/>
        <v>1</v>
      </c>
      <c r="U712">
        <f t="shared" si="138"/>
        <v>0</v>
      </c>
      <c r="V712" s="5">
        <f>SUM(Table1[[#This Row],[Spalte94]:[Spalte92]])*5</f>
        <v>5</v>
      </c>
      <c r="W712" t="s">
        <v>34</v>
      </c>
      <c r="X712" s="5">
        <f t="shared" si="139"/>
        <v>0</v>
      </c>
      <c r="Y712" t="s">
        <v>18</v>
      </c>
      <c r="Z712" s="5">
        <f t="shared" si="140"/>
        <v>0</v>
      </c>
      <c r="AA712" t="s">
        <v>65</v>
      </c>
      <c r="AB712" s="5">
        <f t="shared" si="141"/>
        <v>5</v>
      </c>
      <c r="AC712" t="s">
        <v>20</v>
      </c>
      <c r="AD712" s="5">
        <f t="shared" si="142"/>
        <v>0</v>
      </c>
      <c r="AE712" t="s">
        <v>32</v>
      </c>
      <c r="AF712" s="5">
        <f t="shared" si="143"/>
        <v>0</v>
      </c>
      <c r="AG712" s="1">
        <v>5</v>
      </c>
      <c r="AH712" s="6">
        <f>ABS(8-Table1[[#This Row],[Die 1. Frauen des FCSP landet in der Regionalliga Nord (12er Liga) auf Rang...?]])</f>
        <v>3</v>
      </c>
      <c r="AI712" s="6">
        <f>0-Table1[[#This Row],[Spalte16]]</f>
        <v>-3</v>
      </c>
      <c r="AJ712" s="1">
        <v>14</v>
      </c>
      <c r="AK712" s="6">
        <f>ABS(16-Table1[[#This Row],[Die U23 des FCSP landet in der Regionalliga Nord (18er Liga) auf Rang....?]])</f>
        <v>2</v>
      </c>
      <c r="AL712" s="6">
        <f>0-Table1[[#This Row],[Spalte17]]</f>
        <v>-2</v>
      </c>
      <c r="AM71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12"/>
    </row>
    <row r="713" spans="1:42" x14ac:dyDescent="0.25">
      <c r="A713">
        <v>711</v>
      </c>
      <c r="B713" t="s">
        <v>735</v>
      </c>
      <c r="C713" s="1">
        <v>14</v>
      </c>
      <c r="D713" s="6">
        <f>-18+Table1[[#This Row],[Auf welchem Platz landet der FC St. Pauli in der 1. Bundesliga 2025/26?]]</f>
        <v>-4</v>
      </c>
      <c r="E713" t="s">
        <v>14</v>
      </c>
      <c r="F713" s="5">
        <v>5</v>
      </c>
      <c r="G713" t="s">
        <v>14</v>
      </c>
      <c r="H713" t="s">
        <v>25</v>
      </c>
      <c r="I713" t="s">
        <v>16</v>
      </c>
      <c r="J713" t="s">
        <v>56</v>
      </c>
      <c r="K713">
        <f t="shared" si="132"/>
        <v>1</v>
      </c>
      <c r="L713">
        <f t="shared" si="133"/>
        <v>1</v>
      </c>
      <c r="M713">
        <f t="shared" si="134"/>
        <v>0</v>
      </c>
      <c r="N713">
        <f t="shared" si="135"/>
        <v>1</v>
      </c>
      <c r="O713" s="5">
        <f>SUM(Table1[[#This Row],[Spalte5]:[Spalte6]])*5</f>
        <v>15</v>
      </c>
      <c r="P713" t="s">
        <v>24</v>
      </c>
      <c r="Q713" t="s">
        <v>78</v>
      </c>
      <c r="R713" t="s">
        <v>34</v>
      </c>
      <c r="S713">
        <f t="shared" si="136"/>
        <v>0</v>
      </c>
      <c r="T713">
        <f t="shared" si="137"/>
        <v>1</v>
      </c>
      <c r="U713">
        <f t="shared" si="138"/>
        <v>0</v>
      </c>
      <c r="V713" s="5">
        <f>SUM(Table1[[#This Row],[Spalte94]:[Spalte92]])*5</f>
        <v>5</v>
      </c>
      <c r="W713" t="s">
        <v>15</v>
      </c>
      <c r="X713" s="5">
        <f t="shared" si="139"/>
        <v>0</v>
      </c>
      <c r="Y713" t="s">
        <v>48</v>
      </c>
      <c r="Z713" s="5">
        <f t="shared" si="140"/>
        <v>0</v>
      </c>
      <c r="AA713" t="s">
        <v>19</v>
      </c>
      <c r="AB713" s="5">
        <f t="shared" si="141"/>
        <v>0</v>
      </c>
      <c r="AC713" t="s">
        <v>20</v>
      </c>
      <c r="AD713" s="5">
        <f t="shared" si="142"/>
        <v>0</v>
      </c>
      <c r="AE713" t="s">
        <v>28</v>
      </c>
      <c r="AF713" s="5">
        <f t="shared" si="143"/>
        <v>0</v>
      </c>
      <c r="AG713" s="1">
        <v>6</v>
      </c>
      <c r="AH713" s="6">
        <f>ABS(8-Table1[[#This Row],[Die 1. Frauen des FCSP landet in der Regionalliga Nord (12er Liga) auf Rang...?]])</f>
        <v>2</v>
      </c>
      <c r="AI713" s="6">
        <f>0-Table1[[#This Row],[Spalte16]]</f>
        <v>-2</v>
      </c>
      <c r="AJ713" s="1">
        <v>4</v>
      </c>
      <c r="AK713" s="6">
        <f>ABS(16-Table1[[#This Row],[Die U23 des FCSP landet in der Regionalliga Nord (18er Liga) auf Rang....?]])</f>
        <v>12</v>
      </c>
      <c r="AL713" s="6">
        <f>0-Table1[[#This Row],[Spalte17]]</f>
        <v>-12</v>
      </c>
      <c r="AM71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13"/>
    </row>
    <row r="714" spans="1:42" x14ac:dyDescent="0.25">
      <c r="A714">
        <v>712</v>
      </c>
      <c r="B714" t="s">
        <v>430</v>
      </c>
      <c r="C714" s="1">
        <v>14</v>
      </c>
      <c r="D714" s="6">
        <f>-18+Table1[[#This Row],[Auf welchem Platz landet der FC St. Pauli in der 1. Bundesliga 2025/26?]]</f>
        <v>-4</v>
      </c>
      <c r="E714" t="s">
        <v>14</v>
      </c>
      <c r="F714" s="5">
        <v>5</v>
      </c>
      <c r="G714" t="s">
        <v>14</v>
      </c>
      <c r="H714" t="s">
        <v>25</v>
      </c>
      <c r="I714" t="s">
        <v>56</v>
      </c>
      <c r="J714" t="s">
        <v>54</v>
      </c>
      <c r="K714">
        <f t="shared" si="132"/>
        <v>1</v>
      </c>
      <c r="L714">
        <f t="shared" si="133"/>
        <v>1</v>
      </c>
      <c r="M714">
        <f t="shared" si="134"/>
        <v>0</v>
      </c>
      <c r="N714">
        <f t="shared" si="135"/>
        <v>0</v>
      </c>
      <c r="O714" s="5">
        <f>SUM(Table1[[#This Row],[Spalte5]:[Spalte6]])*5</f>
        <v>10</v>
      </c>
      <c r="P714" t="s">
        <v>34</v>
      </c>
      <c r="Q714" t="s">
        <v>41</v>
      </c>
      <c r="R714" t="s">
        <v>15</v>
      </c>
      <c r="S714">
        <f t="shared" si="136"/>
        <v>0</v>
      </c>
      <c r="T714">
        <f t="shared" si="137"/>
        <v>0</v>
      </c>
      <c r="U714">
        <f t="shared" si="138"/>
        <v>0</v>
      </c>
      <c r="V714" s="5">
        <f>SUM(Table1[[#This Row],[Spalte94]:[Spalte92]])*5</f>
        <v>0</v>
      </c>
      <c r="W714" t="s">
        <v>15</v>
      </c>
      <c r="X714" s="5">
        <f t="shared" si="139"/>
        <v>0</v>
      </c>
      <c r="Y714" t="s">
        <v>30</v>
      </c>
      <c r="Z714" s="5">
        <f t="shared" si="140"/>
        <v>0</v>
      </c>
      <c r="AA714" t="s">
        <v>19</v>
      </c>
      <c r="AB714" s="5">
        <f t="shared" si="141"/>
        <v>0</v>
      </c>
      <c r="AC714" t="s">
        <v>20</v>
      </c>
      <c r="AD714" s="5">
        <f t="shared" si="142"/>
        <v>0</v>
      </c>
      <c r="AE714" t="s">
        <v>37</v>
      </c>
      <c r="AF714" s="5">
        <f t="shared" si="143"/>
        <v>0</v>
      </c>
      <c r="AG714" s="1">
        <v>9</v>
      </c>
      <c r="AH714" s="6">
        <f>ABS(8-Table1[[#This Row],[Die 1. Frauen des FCSP landet in der Regionalliga Nord (12er Liga) auf Rang...?]])</f>
        <v>1</v>
      </c>
      <c r="AI714" s="6">
        <f>0-Table1[[#This Row],[Spalte16]]</f>
        <v>-1</v>
      </c>
      <c r="AJ714" s="1">
        <v>13</v>
      </c>
      <c r="AK714" s="6">
        <f>ABS(16-Table1[[#This Row],[Die U23 des FCSP landet in der Regionalliga Nord (18er Liga) auf Rang....?]])</f>
        <v>3</v>
      </c>
      <c r="AL714" s="6">
        <f>0-Table1[[#This Row],[Spalte17]]</f>
        <v>-3</v>
      </c>
      <c r="AM71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14"/>
    </row>
    <row r="715" spans="1:42" x14ac:dyDescent="0.25">
      <c r="A715">
        <v>713</v>
      </c>
      <c r="B715" t="s">
        <v>638</v>
      </c>
      <c r="C715" s="1">
        <v>14</v>
      </c>
      <c r="D715" s="6">
        <f>-18+Table1[[#This Row],[Auf welchem Platz landet der FC St. Pauli in der 1. Bundesliga 2025/26?]]</f>
        <v>-4</v>
      </c>
      <c r="E715" t="s">
        <v>14</v>
      </c>
      <c r="F715" s="5">
        <v>5</v>
      </c>
      <c r="G715" t="s">
        <v>14</v>
      </c>
      <c r="H715" t="s">
        <v>25</v>
      </c>
      <c r="I715" t="s">
        <v>54</v>
      </c>
      <c r="J715" t="s">
        <v>56</v>
      </c>
      <c r="K715">
        <f t="shared" si="132"/>
        <v>1</v>
      </c>
      <c r="L715">
        <f t="shared" si="133"/>
        <v>1</v>
      </c>
      <c r="M715">
        <f t="shared" si="134"/>
        <v>0</v>
      </c>
      <c r="N715">
        <f t="shared" si="135"/>
        <v>0</v>
      </c>
      <c r="O715" s="5">
        <f>SUM(Table1[[#This Row],[Spalte5]:[Spalte6]])*5</f>
        <v>10</v>
      </c>
      <c r="P715" t="s">
        <v>41</v>
      </c>
      <c r="Q715" t="s">
        <v>15</v>
      </c>
      <c r="R715" t="s">
        <v>78</v>
      </c>
      <c r="S715">
        <f t="shared" si="136"/>
        <v>0</v>
      </c>
      <c r="T715">
        <f t="shared" si="137"/>
        <v>1</v>
      </c>
      <c r="U715">
        <f t="shared" si="138"/>
        <v>0</v>
      </c>
      <c r="V715" s="5">
        <f>SUM(Table1[[#This Row],[Spalte94]:[Spalte92]])*5</f>
        <v>5</v>
      </c>
      <c r="W715" t="s">
        <v>41</v>
      </c>
      <c r="X715" s="5">
        <f t="shared" si="139"/>
        <v>0</v>
      </c>
      <c r="Y715" t="s">
        <v>48</v>
      </c>
      <c r="Z715" s="5">
        <f t="shared" si="140"/>
        <v>0</v>
      </c>
      <c r="AA715" t="s">
        <v>35</v>
      </c>
      <c r="AB715" s="5">
        <f t="shared" si="141"/>
        <v>0</v>
      </c>
      <c r="AC715" t="s">
        <v>20</v>
      </c>
      <c r="AD715" s="5">
        <f t="shared" si="142"/>
        <v>0</v>
      </c>
      <c r="AE715" t="s">
        <v>32</v>
      </c>
      <c r="AF715" s="5">
        <f t="shared" si="143"/>
        <v>0</v>
      </c>
      <c r="AG715" s="1">
        <v>5</v>
      </c>
      <c r="AH715" s="6">
        <f>ABS(8-Table1[[#This Row],[Die 1. Frauen des FCSP landet in der Regionalliga Nord (12er Liga) auf Rang...?]])</f>
        <v>3</v>
      </c>
      <c r="AI715" s="6">
        <f>0-Table1[[#This Row],[Spalte16]]</f>
        <v>-3</v>
      </c>
      <c r="AJ715" s="1">
        <v>10</v>
      </c>
      <c r="AK715" s="6">
        <f>ABS(16-Table1[[#This Row],[Die U23 des FCSP landet in der Regionalliga Nord (18er Liga) auf Rang....?]])</f>
        <v>6</v>
      </c>
      <c r="AL715" s="6">
        <f>0-Table1[[#This Row],[Spalte17]]</f>
        <v>-6</v>
      </c>
      <c r="AM71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15"/>
    </row>
    <row r="716" spans="1:42" x14ac:dyDescent="0.25">
      <c r="A716">
        <v>714</v>
      </c>
      <c r="B716" t="s">
        <v>136</v>
      </c>
      <c r="C716" s="1">
        <v>14</v>
      </c>
      <c r="D716" s="6">
        <f>-18+Table1[[#This Row],[Auf welchem Platz landet der FC St. Pauli in der 1. Bundesliga 2025/26?]]</f>
        <v>-4</v>
      </c>
      <c r="E716" t="s">
        <v>56</v>
      </c>
      <c r="F716" s="5"/>
      <c r="G716" t="s">
        <v>14</v>
      </c>
      <c r="H716" t="s">
        <v>56</v>
      </c>
      <c r="I716" t="s">
        <v>17</v>
      </c>
      <c r="J716" t="s">
        <v>54</v>
      </c>
      <c r="K716">
        <f t="shared" si="132"/>
        <v>1</v>
      </c>
      <c r="L716">
        <f t="shared" si="133"/>
        <v>0</v>
      </c>
      <c r="M716">
        <f t="shared" si="134"/>
        <v>1</v>
      </c>
      <c r="N716">
        <f t="shared" si="135"/>
        <v>0</v>
      </c>
      <c r="O716" s="5">
        <f>SUM(Table1[[#This Row],[Spalte5]:[Spalte6]])*5</f>
        <v>10</v>
      </c>
      <c r="P716" t="s">
        <v>78</v>
      </c>
      <c r="Q716" t="s">
        <v>23</v>
      </c>
      <c r="R716" t="s">
        <v>34</v>
      </c>
      <c r="S716">
        <f t="shared" si="136"/>
        <v>0</v>
      </c>
      <c r="T716">
        <f t="shared" si="137"/>
        <v>1</v>
      </c>
      <c r="U716">
        <f t="shared" si="138"/>
        <v>0</v>
      </c>
      <c r="V716" s="5">
        <f>SUM(Table1[[#This Row],[Spalte94]:[Spalte92]])*5</f>
        <v>5</v>
      </c>
      <c r="W716" t="s">
        <v>23</v>
      </c>
      <c r="X716" s="5">
        <f t="shared" si="139"/>
        <v>0</v>
      </c>
      <c r="Y716" t="s">
        <v>18</v>
      </c>
      <c r="Z716" s="5">
        <f t="shared" si="140"/>
        <v>0</v>
      </c>
      <c r="AA716" t="s">
        <v>19</v>
      </c>
      <c r="AB716" s="5">
        <f t="shared" si="141"/>
        <v>0</v>
      </c>
      <c r="AC716" t="s">
        <v>20</v>
      </c>
      <c r="AD716" s="5">
        <f t="shared" si="142"/>
        <v>0</v>
      </c>
      <c r="AE716" t="s">
        <v>137</v>
      </c>
      <c r="AF716" s="5">
        <f t="shared" si="143"/>
        <v>5</v>
      </c>
      <c r="AG716" s="1">
        <v>1</v>
      </c>
      <c r="AH716" s="6">
        <f>ABS(8-Table1[[#This Row],[Die 1. Frauen des FCSP landet in der Regionalliga Nord (12er Liga) auf Rang...?]])</f>
        <v>7</v>
      </c>
      <c r="AI716" s="6">
        <f>0-Table1[[#This Row],[Spalte16]]</f>
        <v>-7</v>
      </c>
      <c r="AJ716" s="1">
        <v>14</v>
      </c>
      <c r="AK716" s="6">
        <f>ABS(16-Table1[[#This Row],[Die U23 des FCSP landet in der Regionalliga Nord (18er Liga) auf Rang....?]])</f>
        <v>2</v>
      </c>
      <c r="AL716" s="6">
        <f>0-Table1[[#This Row],[Spalte17]]</f>
        <v>-2</v>
      </c>
      <c r="AM71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16"/>
    </row>
    <row r="717" spans="1:42" x14ac:dyDescent="0.25">
      <c r="A717">
        <v>715</v>
      </c>
      <c r="B717" t="s">
        <v>254</v>
      </c>
      <c r="C717" s="1">
        <v>14</v>
      </c>
      <c r="D717" s="6">
        <f>-18+Table1[[#This Row],[Auf welchem Platz landet der FC St. Pauli in der 1. Bundesliga 2025/26?]]</f>
        <v>-4</v>
      </c>
      <c r="E717" t="s">
        <v>14</v>
      </c>
      <c r="F717" s="5">
        <v>5</v>
      </c>
      <c r="G717" t="s">
        <v>14</v>
      </c>
      <c r="H717" t="s">
        <v>25</v>
      </c>
      <c r="I717" t="s">
        <v>56</v>
      </c>
      <c r="J717" t="s">
        <v>17</v>
      </c>
      <c r="K717">
        <f t="shared" si="132"/>
        <v>1</v>
      </c>
      <c r="L717">
        <f t="shared" si="133"/>
        <v>1</v>
      </c>
      <c r="M717">
        <f t="shared" si="134"/>
        <v>1</v>
      </c>
      <c r="N717">
        <f t="shared" si="135"/>
        <v>0</v>
      </c>
      <c r="O717" s="5">
        <f>SUM(Table1[[#This Row],[Spalte5]:[Spalte6]])*5</f>
        <v>15</v>
      </c>
      <c r="P717" t="s">
        <v>15</v>
      </c>
      <c r="Q717" t="s">
        <v>41</v>
      </c>
      <c r="R717" t="s">
        <v>78</v>
      </c>
      <c r="S717">
        <f t="shared" si="136"/>
        <v>0</v>
      </c>
      <c r="T717">
        <f t="shared" si="137"/>
        <v>1</v>
      </c>
      <c r="U717">
        <f t="shared" si="138"/>
        <v>0</v>
      </c>
      <c r="V717" s="5">
        <f>SUM(Table1[[#This Row],[Spalte94]:[Spalte92]])*5</f>
        <v>5</v>
      </c>
      <c r="W717" t="s">
        <v>15</v>
      </c>
      <c r="X717" s="5">
        <f t="shared" si="139"/>
        <v>0</v>
      </c>
      <c r="Y717" t="s">
        <v>46</v>
      </c>
      <c r="Z717" s="5">
        <f t="shared" si="140"/>
        <v>0</v>
      </c>
      <c r="AA717" t="s">
        <v>19</v>
      </c>
      <c r="AB717" s="5">
        <f t="shared" si="141"/>
        <v>0</v>
      </c>
      <c r="AC717" t="s">
        <v>20</v>
      </c>
      <c r="AD717" s="5">
        <f t="shared" si="142"/>
        <v>0</v>
      </c>
      <c r="AE717" t="s">
        <v>28</v>
      </c>
      <c r="AF717" s="5">
        <f t="shared" si="143"/>
        <v>0</v>
      </c>
      <c r="AG717" s="1">
        <v>6</v>
      </c>
      <c r="AH717" s="6">
        <f>ABS(8-Table1[[#This Row],[Die 1. Frauen des FCSP landet in der Regionalliga Nord (12er Liga) auf Rang...?]])</f>
        <v>2</v>
      </c>
      <c r="AI717" s="6">
        <f>0-Table1[[#This Row],[Spalte16]]</f>
        <v>-2</v>
      </c>
      <c r="AJ717" s="1">
        <v>4</v>
      </c>
      <c r="AK717" s="6">
        <f>ABS(16-Table1[[#This Row],[Die U23 des FCSP landet in der Regionalliga Nord (18er Liga) auf Rang....?]])</f>
        <v>12</v>
      </c>
      <c r="AL717" s="6">
        <f>0-Table1[[#This Row],[Spalte17]]</f>
        <v>-12</v>
      </c>
      <c r="AM71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17"/>
    </row>
    <row r="718" spans="1:42" x14ac:dyDescent="0.25">
      <c r="A718">
        <v>716</v>
      </c>
      <c r="B718" t="s">
        <v>579</v>
      </c>
      <c r="C718" s="1">
        <v>12</v>
      </c>
      <c r="D718" s="6">
        <f>-18+Table1[[#This Row],[Auf welchem Platz landet der FC St. Pauli in der 1. Bundesliga 2025/26?]]</f>
        <v>-6</v>
      </c>
      <c r="E718" t="s">
        <v>14</v>
      </c>
      <c r="F718" s="5">
        <v>5</v>
      </c>
      <c r="G718" t="s">
        <v>14</v>
      </c>
      <c r="H718" t="s">
        <v>56</v>
      </c>
      <c r="I718" t="s">
        <v>25</v>
      </c>
      <c r="J718" t="s">
        <v>43</v>
      </c>
      <c r="K718">
        <f t="shared" si="132"/>
        <v>1</v>
      </c>
      <c r="L718">
        <f t="shared" si="133"/>
        <v>1</v>
      </c>
      <c r="M718">
        <f t="shared" si="134"/>
        <v>0</v>
      </c>
      <c r="N718">
        <f t="shared" si="135"/>
        <v>0</v>
      </c>
      <c r="O718" s="5">
        <f>SUM(Table1[[#This Row],[Spalte5]:[Spalte6]])*5</f>
        <v>10</v>
      </c>
      <c r="P718" t="s">
        <v>41</v>
      </c>
      <c r="Q718" t="s">
        <v>78</v>
      </c>
      <c r="R718" t="s">
        <v>15</v>
      </c>
      <c r="S718">
        <f t="shared" si="136"/>
        <v>0</v>
      </c>
      <c r="T718">
        <f t="shared" si="137"/>
        <v>1</v>
      </c>
      <c r="U718">
        <f t="shared" si="138"/>
        <v>0</v>
      </c>
      <c r="V718" s="5">
        <f>SUM(Table1[[#This Row],[Spalte94]:[Spalte92]])*5</f>
        <v>5</v>
      </c>
      <c r="W718" t="s">
        <v>15</v>
      </c>
      <c r="X718" s="5">
        <f t="shared" si="139"/>
        <v>0</v>
      </c>
      <c r="Y718" t="s">
        <v>18</v>
      </c>
      <c r="Z718" s="5">
        <f t="shared" si="140"/>
        <v>0</v>
      </c>
      <c r="AA718" t="s">
        <v>19</v>
      </c>
      <c r="AB718" s="5">
        <f t="shared" si="141"/>
        <v>0</v>
      </c>
      <c r="AC718" t="s">
        <v>20</v>
      </c>
      <c r="AD718" s="5">
        <f t="shared" si="142"/>
        <v>0</v>
      </c>
      <c r="AE718" t="s">
        <v>28</v>
      </c>
      <c r="AF718" s="5">
        <f t="shared" si="143"/>
        <v>0</v>
      </c>
      <c r="AG718" s="1">
        <v>4</v>
      </c>
      <c r="AH718" s="6">
        <f>ABS(8-Table1[[#This Row],[Die 1. Frauen des FCSP landet in der Regionalliga Nord (12er Liga) auf Rang...?]])</f>
        <v>4</v>
      </c>
      <c r="AI718" s="6">
        <f>0-Table1[[#This Row],[Spalte16]]</f>
        <v>-4</v>
      </c>
      <c r="AJ718" s="1">
        <v>13</v>
      </c>
      <c r="AK718" s="6">
        <f>ABS(16-Table1[[#This Row],[Die U23 des FCSP landet in der Regionalliga Nord (18er Liga) auf Rang....?]])</f>
        <v>3</v>
      </c>
      <c r="AL718" s="6">
        <f>0-Table1[[#This Row],[Spalte17]]</f>
        <v>-3</v>
      </c>
      <c r="AM71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18"/>
    </row>
    <row r="719" spans="1:42" x14ac:dyDescent="0.25">
      <c r="A719">
        <v>717</v>
      </c>
      <c r="B719" t="s">
        <v>85</v>
      </c>
      <c r="C719" s="1">
        <v>13</v>
      </c>
      <c r="D719" s="6">
        <f>-18+Table1[[#This Row],[Auf welchem Platz landet der FC St. Pauli in der 1. Bundesliga 2025/26?]]</f>
        <v>-5</v>
      </c>
      <c r="E719" t="s">
        <v>14</v>
      </c>
      <c r="F719" s="5">
        <v>5</v>
      </c>
      <c r="G719" t="s">
        <v>14</v>
      </c>
      <c r="H719" t="s">
        <v>56</v>
      </c>
      <c r="I719" t="s">
        <v>43</v>
      </c>
      <c r="J719" t="s">
        <v>25</v>
      </c>
      <c r="K719">
        <f t="shared" si="132"/>
        <v>1</v>
      </c>
      <c r="L719">
        <f t="shared" si="133"/>
        <v>1</v>
      </c>
      <c r="M719">
        <f t="shared" si="134"/>
        <v>0</v>
      </c>
      <c r="N719">
        <f t="shared" si="135"/>
        <v>0</v>
      </c>
      <c r="O719" s="5">
        <f>SUM(Table1[[#This Row],[Spalte5]:[Spalte6]])*5</f>
        <v>10</v>
      </c>
      <c r="P719" t="s">
        <v>34</v>
      </c>
      <c r="Q719" t="s">
        <v>78</v>
      </c>
      <c r="R719" t="s">
        <v>23</v>
      </c>
      <c r="S719">
        <f t="shared" si="136"/>
        <v>0</v>
      </c>
      <c r="T719">
        <f t="shared" si="137"/>
        <v>1</v>
      </c>
      <c r="U719">
        <f t="shared" si="138"/>
        <v>0</v>
      </c>
      <c r="V719" s="5">
        <f>SUM(Table1[[#This Row],[Spalte94]:[Spalte92]])*5</f>
        <v>5</v>
      </c>
      <c r="W719" t="s">
        <v>58</v>
      </c>
      <c r="X719" s="5">
        <f t="shared" si="139"/>
        <v>0</v>
      </c>
      <c r="Y719" t="s">
        <v>18</v>
      </c>
      <c r="Z719" s="5">
        <f t="shared" si="140"/>
        <v>0</v>
      </c>
      <c r="AA719" t="s">
        <v>19</v>
      </c>
      <c r="AB719" s="5">
        <f t="shared" si="141"/>
        <v>0</v>
      </c>
      <c r="AC719" t="s">
        <v>20</v>
      </c>
      <c r="AD719" s="5">
        <f t="shared" si="142"/>
        <v>0</v>
      </c>
      <c r="AE719" t="s">
        <v>32</v>
      </c>
      <c r="AF719" s="5">
        <f t="shared" si="143"/>
        <v>0</v>
      </c>
      <c r="AG719" s="1">
        <v>4</v>
      </c>
      <c r="AH719" s="6">
        <f>ABS(8-Table1[[#This Row],[Die 1. Frauen des FCSP landet in der Regionalliga Nord (12er Liga) auf Rang...?]])</f>
        <v>4</v>
      </c>
      <c r="AI719" s="6">
        <f>0-Table1[[#This Row],[Spalte16]]</f>
        <v>-4</v>
      </c>
      <c r="AJ719" s="1">
        <v>12</v>
      </c>
      <c r="AK719" s="6">
        <f>ABS(16-Table1[[#This Row],[Die U23 des FCSP landet in der Regionalliga Nord (18er Liga) auf Rang....?]])</f>
        <v>4</v>
      </c>
      <c r="AL719" s="6">
        <f>0-Table1[[#This Row],[Spalte17]]</f>
        <v>-4</v>
      </c>
      <c r="AM71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19"/>
    </row>
    <row r="720" spans="1:42" x14ac:dyDescent="0.25">
      <c r="A720">
        <v>718</v>
      </c>
      <c r="B720" t="s">
        <v>791</v>
      </c>
      <c r="C720" s="1">
        <v>13</v>
      </c>
      <c r="D720" s="6">
        <f>-18+Table1[[#This Row],[Auf welchem Platz landet der FC St. Pauli in der 1. Bundesliga 2025/26?]]</f>
        <v>-5</v>
      </c>
      <c r="E720" t="s">
        <v>14</v>
      </c>
      <c r="F720" s="5">
        <v>5</v>
      </c>
      <c r="G720" t="s">
        <v>14</v>
      </c>
      <c r="H720" t="s">
        <v>54</v>
      </c>
      <c r="I720" t="s">
        <v>56</v>
      </c>
      <c r="J720" t="s">
        <v>25</v>
      </c>
      <c r="K720">
        <f t="shared" si="132"/>
        <v>1</v>
      </c>
      <c r="L720">
        <f t="shared" si="133"/>
        <v>1</v>
      </c>
      <c r="M720">
        <f t="shared" si="134"/>
        <v>0</v>
      </c>
      <c r="N720">
        <f t="shared" si="135"/>
        <v>0</v>
      </c>
      <c r="O720" s="5">
        <f>SUM(Table1[[#This Row],[Spalte5]:[Spalte6]])*5</f>
        <v>10</v>
      </c>
      <c r="P720" t="s">
        <v>34</v>
      </c>
      <c r="Q720" t="s">
        <v>78</v>
      </c>
      <c r="R720" t="s">
        <v>15</v>
      </c>
      <c r="S720">
        <f t="shared" si="136"/>
        <v>0</v>
      </c>
      <c r="T720">
        <f t="shared" si="137"/>
        <v>1</v>
      </c>
      <c r="U720">
        <f t="shared" si="138"/>
        <v>0</v>
      </c>
      <c r="V720" s="5">
        <f>SUM(Table1[[#This Row],[Spalte94]:[Spalte92]])*5</f>
        <v>5</v>
      </c>
      <c r="W720" t="s">
        <v>58</v>
      </c>
      <c r="X720" s="5">
        <f t="shared" si="139"/>
        <v>0</v>
      </c>
      <c r="Y720" t="s">
        <v>48</v>
      </c>
      <c r="Z720" s="5">
        <f t="shared" si="140"/>
        <v>0</v>
      </c>
      <c r="AA720" t="s">
        <v>65</v>
      </c>
      <c r="AB720" s="5">
        <f t="shared" si="141"/>
        <v>5</v>
      </c>
      <c r="AC720" t="s">
        <v>20</v>
      </c>
      <c r="AD720" s="5">
        <f t="shared" si="142"/>
        <v>0</v>
      </c>
      <c r="AE720" t="s">
        <v>32</v>
      </c>
      <c r="AF720" s="5">
        <f t="shared" si="143"/>
        <v>0</v>
      </c>
      <c r="AG720" s="1">
        <v>3</v>
      </c>
      <c r="AH720" s="6">
        <f>ABS(8-Table1[[#This Row],[Die 1. Frauen des FCSP landet in der Regionalliga Nord (12er Liga) auf Rang...?]])</f>
        <v>5</v>
      </c>
      <c r="AI720" s="6">
        <f>0-Table1[[#This Row],[Spalte16]]</f>
        <v>-5</v>
      </c>
      <c r="AJ720" s="1">
        <v>13</v>
      </c>
      <c r="AK720" s="6">
        <f>ABS(16-Table1[[#This Row],[Die U23 des FCSP landet in der Regionalliga Nord (18er Liga) auf Rang....?]])</f>
        <v>3</v>
      </c>
      <c r="AL720" s="6">
        <f>0-Table1[[#This Row],[Spalte17]]</f>
        <v>-3</v>
      </c>
      <c r="AM72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20"/>
    </row>
    <row r="721" spans="1:42" x14ac:dyDescent="0.25">
      <c r="A721">
        <v>719</v>
      </c>
      <c r="B721" t="s">
        <v>953</v>
      </c>
      <c r="C721" s="1">
        <v>13</v>
      </c>
      <c r="D721" s="6">
        <f>-18+Table1[[#This Row],[Auf welchem Platz landet der FC St. Pauli in der 1. Bundesliga 2025/26?]]</f>
        <v>-5</v>
      </c>
      <c r="E721" t="s">
        <v>14</v>
      </c>
      <c r="F721" s="5">
        <v>5</v>
      </c>
      <c r="G721" t="s">
        <v>14</v>
      </c>
      <c r="H721" t="s">
        <v>54</v>
      </c>
      <c r="I721" t="s">
        <v>56</v>
      </c>
      <c r="J721" t="s">
        <v>17</v>
      </c>
      <c r="K721">
        <f t="shared" si="132"/>
        <v>1</v>
      </c>
      <c r="L721">
        <f t="shared" si="133"/>
        <v>0</v>
      </c>
      <c r="M721">
        <f t="shared" si="134"/>
        <v>1</v>
      </c>
      <c r="N721">
        <f t="shared" si="135"/>
        <v>0</v>
      </c>
      <c r="O721" s="5">
        <f>SUM(Table1[[#This Row],[Spalte5]:[Spalte6]])*5</f>
        <v>10</v>
      </c>
      <c r="P721" t="s">
        <v>78</v>
      </c>
      <c r="Q721" t="s">
        <v>34</v>
      </c>
      <c r="R721" t="s">
        <v>23</v>
      </c>
      <c r="S721">
        <f t="shared" si="136"/>
        <v>0</v>
      </c>
      <c r="T721">
        <f t="shared" si="137"/>
        <v>1</v>
      </c>
      <c r="U721">
        <f t="shared" si="138"/>
        <v>0</v>
      </c>
      <c r="V721" s="5">
        <f>SUM(Table1[[#This Row],[Spalte94]:[Spalte92]])*5</f>
        <v>5</v>
      </c>
      <c r="W721" t="s">
        <v>34</v>
      </c>
      <c r="X721" s="5">
        <f t="shared" si="139"/>
        <v>0</v>
      </c>
      <c r="Y721" t="s">
        <v>18</v>
      </c>
      <c r="Z721" s="5">
        <f t="shared" si="140"/>
        <v>0</v>
      </c>
      <c r="AA721" t="s">
        <v>19</v>
      </c>
      <c r="AB721" s="5">
        <f t="shared" si="141"/>
        <v>0</v>
      </c>
      <c r="AC721" t="s">
        <v>20</v>
      </c>
      <c r="AD721" s="5">
        <f t="shared" si="142"/>
        <v>0</v>
      </c>
      <c r="AE721" t="s">
        <v>39</v>
      </c>
      <c r="AF721" s="5">
        <f t="shared" si="143"/>
        <v>0</v>
      </c>
      <c r="AG721" s="1">
        <v>6</v>
      </c>
      <c r="AH721" s="6">
        <f>ABS(8-Table1[[#This Row],[Die 1. Frauen des FCSP landet in der Regionalliga Nord (12er Liga) auf Rang...?]])</f>
        <v>2</v>
      </c>
      <c r="AI721" s="6">
        <f>0-Table1[[#This Row],[Spalte16]]</f>
        <v>-2</v>
      </c>
      <c r="AJ721" s="1">
        <v>10</v>
      </c>
      <c r="AK721" s="6">
        <f>ABS(16-Table1[[#This Row],[Die U23 des FCSP landet in der Regionalliga Nord (18er Liga) auf Rang....?]])</f>
        <v>6</v>
      </c>
      <c r="AL721" s="6">
        <f>0-Table1[[#This Row],[Spalte17]]</f>
        <v>-6</v>
      </c>
      <c r="AM72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21"/>
    </row>
    <row r="722" spans="1:42" x14ac:dyDescent="0.25">
      <c r="A722">
        <v>720</v>
      </c>
      <c r="B722" t="s">
        <v>872</v>
      </c>
      <c r="C722" s="1">
        <v>11</v>
      </c>
      <c r="D722" s="6">
        <f>-18+Table1[[#This Row],[Auf welchem Platz landet der FC St. Pauli in der 1. Bundesliga 2025/26?]]</f>
        <v>-7</v>
      </c>
      <c r="E722" t="s">
        <v>14</v>
      </c>
      <c r="F722" s="5">
        <v>5</v>
      </c>
      <c r="G722" t="s">
        <v>14</v>
      </c>
      <c r="H722" t="s">
        <v>16</v>
      </c>
      <c r="I722" t="s">
        <v>43</v>
      </c>
      <c r="J722" t="s">
        <v>56</v>
      </c>
      <c r="K722">
        <f t="shared" si="132"/>
        <v>1</v>
      </c>
      <c r="L722">
        <f t="shared" si="133"/>
        <v>0</v>
      </c>
      <c r="M722">
        <f t="shared" si="134"/>
        <v>0</v>
      </c>
      <c r="N722">
        <f t="shared" si="135"/>
        <v>1</v>
      </c>
      <c r="O722" s="5">
        <f>SUM(Table1[[#This Row],[Spalte5]:[Spalte6]])*5</f>
        <v>10</v>
      </c>
      <c r="P722" t="s">
        <v>34</v>
      </c>
      <c r="Q722" t="s">
        <v>78</v>
      </c>
      <c r="R722" t="s">
        <v>23</v>
      </c>
      <c r="S722">
        <f t="shared" si="136"/>
        <v>0</v>
      </c>
      <c r="T722">
        <f t="shared" si="137"/>
        <v>1</v>
      </c>
      <c r="U722">
        <f t="shared" si="138"/>
        <v>0</v>
      </c>
      <c r="V722" s="5">
        <f>SUM(Table1[[#This Row],[Spalte94]:[Spalte92]])*5</f>
        <v>5</v>
      </c>
      <c r="W722" t="s">
        <v>50</v>
      </c>
      <c r="X722" s="5">
        <f t="shared" si="139"/>
        <v>0</v>
      </c>
      <c r="Y722" t="s">
        <v>46</v>
      </c>
      <c r="Z722" s="5">
        <f t="shared" si="140"/>
        <v>0</v>
      </c>
      <c r="AA722" t="s">
        <v>19</v>
      </c>
      <c r="AB722" s="5">
        <f t="shared" si="141"/>
        <v>0</v>
      </c>
      <c r="AC722" t="s">
        <v>20</v>
      </c>
      <c r="AD722" s="5">
        <f t="shared" si="142"/>
        <v>0</v>
      </c>
      <c r="AE722" t="s">
        <v>28</v>
      </c>
      <c r="AF722" s="5">
        <f t="shared" si="143"/>
        <v>0</v>
      </c>
      <c r="AG722" s="1">
        <v>5</v>
      </c>
      <c r="AH722" s="6">
        <f>ABS(8-Table1[[#This Row],[Die 1. Frauen des FCSP landet in der Regionalliga Nord (12er Liga) auf Rang...?]])</f>
        <v>3</v>
      </c>
      <c r="AI722" s="6">
        <f>0-Table1[[#This Row],[Spalte16]]</f>
        <v>-3</v>
      </c>
      <c r="AJ722" s="1">
        <v>13</v>
      </c>
      <c r="AK722" s="6">
        <f>ABS(16-Table1[[#This Row],[Die U23 des FCSP landet in der Regionalliga Nord (18er Liga) auf Rang....?]])</f>
        <v>3</v>
      </c>
      <c r="AL722" s="6">
        <f>0-Table1[[#This Row],[Spalte17]]</f>
        <v>-3</v>
      </c>
      <c r="AM72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22"/>
    </row>
    <row r="723" spans="1:42" x14ac:dyDescent="0.25">
      <c r="A723">
        <v>721</v>
      </c>
      <c r="B723" t="s">
        <v>134</v>
      </c>
      <c r="C723" s="1">
        <v>12</v>
      </c>
      <c r="D723" s="6">
        <f>-18+Table1[[#This Row],[Auf welchem Platz landet der FC St. Pauli in der 1. Bundesliga 2025/26?]]</f>
        <v>-6</v>
      </c>
      <c r="E723" t="s">
        <v>56</v>
      </c>
      <c r="F723" s="5"/>
      <c r="G723" t="s">
        <v>14</v>
      </c>
      <c r="H723" t="s">
        <v>25</v>
      </c>
      <c r="I723" t="s">
        <v>56</v>
      </c>
      <c r="J723" t="s">
        <v>43</v>
      </c>
      <c r="K723">
        <f t="shared" si="132"/>
        <v>1</v>
      </c>
      <c r="L723">
        <f t="shared" si="133"/>
        <v>1</v>
      </c>
      <c r="M723">
        <f t="shared" si="134"/>
        <v>0</v>
      </c>
      <c r="N723">
        <f t="shared" si="135"/>
        <v>0</v>
      </c>
      <c r="O723" s="5">
        <f>SUM(Table1[[#This Row],[Spalte5]:[Spalte6]])*5</f>
        <v>10</v>
      </c>
      <c r="P723" t="s">
        <v>15</v>
      </c>
      <c r="Q723" t="s">
        <v>78</v>
      </c>
      <c r="R723" t="s">
        <v>23</v>
      </c>
      <c r="S723">
        <f t="shared" si="136"/>
        <v>0</v>
      </c>
      <c r="T723">
        <f t="shared" si="137"/>
        <v>1</v>
      </c>
      <c r="U723">
        <f t="shared" si="138"/>
        <v>0</v>
      </c>
      <c r="V723" s="5">
        <f>SUM(Table1[[#This Row],[Spalte94]:[Spalte92]])*5</f>
        <v>5</v>
      </c>
      <c r="W723" t="s">
        <v>15</v>
      </c>
      <c r="X723" s="5">
        <f t="shared" si="139"/>
        <v>0</v>
      </c>
      <c r="Y723" t="s">
        <v>18</v>
      </c>
      <c r="Z723" s="5">
        <f t="shared" si="140"/>
        <v>0</v>
      </c>
      <c r="AA723" t="s">
        <v>19</v>
      </c>
      <c r="AB723" s="5">
        <f t="shared" si="141"/>
        <v>0</v>
      </c>
      <c r="AC723" t="s">
        <v>27</v>
      </c>
      <c r="AD723" s="5">
        <f t="shared" si="142"/>
        <v>5</v>
      </c>
      <c r="AE723" t="s">
        <v>28</v>
      </c>
      <c r="AF723" s="5">
        <f t="shared" si="143"/>
        <v>0</v>
      </c>
      <c r="AG723" s="1">
        <v>4</v>
      </c>
      <c r="AH723" s="6">
        <f>ABS(8-Table1[[#This Row],[Die 1. Frauen des FCSP landet in der Regionalliga Nord (12er Liga) auf Rang...?]])</f>
        <v>4</v>
      </c>
      <c r="AI723" s="6">
        <f>0-Table1[[#This Row],[Spalte16]]</f>
        <v>-4</v>
      </c>
      <c r="AJ723" s="1">
        <v>13</v>
      </c>
      <c r="AK723" s="6">
        <f>ABS(16-Table1[[#This Row],[Die U23 des FCSP landet in der Regionalliga Nord (18er Liga) auf Rang....?]])</f>
        <v>3</v>
      </c>
      <c r="AL723" s="6">
        <f>0-Table1[[#This Row],[Spalte17]]</f>
        <v>-3</v>
      </c>
      <c r="AM72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23"/>
    </row>
    <row r="724" spans="1:42" x14ac:dyDescent="0.25">
      <c r="A724">
        <v>722</v>
      </c>
      <c r="B724" t="s">
        <v>957</v>
      </c>
      <c r="C724" s="1">
        <v>13</v>
      </c>
      <c r="D724" s="6">
        <f>-18+Table1[[#This Row],[Auf welchem Platz landet der FC St. Pauli in der 1. Bundesliga 2025/26?]]</f>
        <v>-5</v>
      </c>
      <c r="E724" t="s">
        <v>14</v>
      </c>
      <c r="F724" s="5">
        <v>5</v>
      </c>
      <c r="G724" t="s">
        <v>14</v>
      </c>
      <c r="H724" t="s">
        <v>56</v>
      </c>
      <c r="I724" t="s">
        <v>25</v>
      </c>
      <c r="J724" t="s">
        <v>16</v>
      </c>
      <c r="K724">
        <f t="shared" si="132"/>
        <v>1</v>
      </c>
      <c r="L724">
        <f t="shared" si="133"/>
        <v>1</v>
      </c>
      <c r="M724">
        <f t="shared" si="134"/>
        <v>0</v>
      </c>
      <c r="N724">
        <f t="shared" si="135"/>
        <v>1</v>
      </c>
      <c r="O724" s="5">
        <f>SUM(Table1[[#This Row],[Spalte5]:[Spalte6]])*5</f>
        <v>15</v>
      </c>
      <c r="P724" t="s">
        <v>34</v>
      </c>
      <c r="Q724" t="s">
        <v>78</v>
      </c>
      <c r="R724" t="s">
        <v>23</v>
      </c>
      <c r="S724">
        <f t="shared" si="136"/>
        <v>0</v>
      </c>
      <c r="T724">
        <f t="shared" si="137"/>
        <v>1</v>
      </c>
      <c r="U724">
        <f t="shared" si="138"/>
        <v>0</v>
      </c>
      <c r="V724" s="5">
        <f>SUM(Table1[[#This Row],[Spalte94]:[Spalte92]])*5</f>
        <v>5</v>
      </c>
      <c r="W724" t="s">
        <v>17</v>
      </c>
      <c r="X724" s="5">
        <f t="shared" si="139"/>
        <v>0</v>
      </c>
      <c r="Y724" t="s">
        <v>46</v>
      </c>
      <c r="Z724" s="5">
        <f t="shared" si="140"/>
        <v>0</v>
      </c>
      <c r="AA724" t="s">
        <v>19</v>
      </c>
      <c r="AB724" s="5">
        <f t="shared" si="141"/>
        <v>0</v>
      </c>
      <c r="AC724" t="s">
        <v>20</v>
      </c>
      <c r="AD724" s="5">
        <f t="shared" si="142"/>
        <v>0</v>
      </c>
      <c r="AE724" t="s">
        <v>28</v>
      </c>
      <c r="AF724" s="5">
        <f t="shared" si="143"/>
        <v>0</v>
      </c>
      <c r="AG724" s="1">
        <v>6</v>
      </c>
      <c r="AH724" s="6">
        <f>ABS(8-Table1[[#This Row],[Die 1. Frauen des FCSP landet in der Regionalliga Nord (12er Liga) auf Rang...?]])</f>
        <v>2</v>
      </c>
      <c r="AI724" s="6">
        <f>0-Table1[[#This Row],[Spalte16]]</f>
        <v>-2</v>
      </c>
      <c r="AJ724" s="1">
        <v>5</v>
      </c>
      <c r="AK724" s="6">
        <f>ABS(16-Table1[[#This Row],[Die U23 des FCSP landet in der Regionalliga Nord (18er Liga) auf Rang....?]])</f>
        <v>11</v>
      </c>
      <c r="AL724" s="6">
        <f>0-Table1[[#This Row],[Spalte17]]</f>
        <v>-11</v>
      </c>
      <c r="AM72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24"/>
    </row>
    <row r="725" spans="1:42" x14ac:dyDescent="0.25">
      <c r="A725">
        <v>723</v>
      </c>
      <c r="B725" t="s">
        <v>243</v>
      </c>
      <c r="C725" s="1">
        <v>15</v>
      </c>
      <c r="D725" s="6">
        <f>-18+Table1[[#This Row],[Auf welchem Platz landet der FC St. Pauli in der 1. Bundesliga 2025/26?]]</f>
        <v>-3</v>
      </c>
      <c r="E725" t="s">
        <v>14</v>
      </c>
      <c r="F725" s="5">
        <v>5</v>
      </c>
      <c r="G725" t="s">
        <v>14</v>
      </c>
      <c r="H725" t="s">
        <v>54</v>
      </c>
      <c r="I725" t="s">
        <v>56</v>
      </c>
      <c r="J725" t="s">
        <v>25</v>
      </c>
      <c r="K725">
        <f t="shared" si="132"/>
        <v>1</v>
      </c>
      <c r="L725">
        <f t="shared" si="133"/>
        <v>1</v>
      </c>
      <c r="M725">
        <f t="shared" si="134"/>
        <v>0</v>
      </c>
      <c r="N725">
        <f t="shared" si="135"/>
        <v>0</v>
      </c>
      <c r="O725" s="5">
        <f>SUM(Table1[[#This Row],[Spalte5]:[Spalte6]])*5</f>
        <v>10</v>
      </c>
      <c r="P725" t="s">
        <v>78</v>
      </c>
      <c r="Q725" t="s">
        <v>34</v>
      </c>
      <c r="R725" t="s">
        <v>23</v>
      </c>
      <c r="S725">
        <f t="shared" si="136"/>
        <v>0</v>
      </c>
      <c r="T725">
        <f t="shared" si="137"/>
        <v>1</v>
      </c>
      <c r="U725">
        <f t="shared" si="138"/>
        <v>0</v>
      </c>
      <c r="V725" s="5">
        <f>SUM(Table1[[#This Row],[Spalte94]:[Spalte92]])*5</f>
        <v>5</v>
      </c>
      <c r="W725" t="s">
        <v>15</v>
      </c>
      <c r="X725" s="5">
        <f t="shared" si="139"/>
        <v>0</v>
      </c>
      <c r="Y725" t="s">
        <v>46</v>
      </c>
      <c r="Z725" s="5">
        <f t="shared" si="140"/>
        <v>0</v>
      </c>
      <c r="AA725" t="s">
        <v>19</v>
      </c>
      <c r="AB725" s="5">
        <f t="shared" si="141"/>
        <v>0</v>
      </c>
      <c r="AC725" t="s">
        <v>20</v>
      </c>
      <c r="AD725" s="5">
        <f t="shared" si="142"/>
        <v>0</v>
      </c>
      <c r="AE725" t="s">
        <v>37</v>
      </c>
      <c r="AF725" s="5">
        <f t="shared" si="143"/>
        <v>0</v>
      </c>
      <c r="AG725" s="1">
        <v>2</v>
      </c>
      <c r="AH725" s="6">
        <f>ABS(8-Table1[[#This Row],[Die 1. Frauen des FCSP landet in der Regionalliga Nord (12er Liga) auf Rang...?]])</f>
        <v>6</v>
      </c>
      <c r="AI725" s="6">
        <f>0-Table1[[#This Row],[Spalte16]]</f>
        <v>-6</v>
      </c>
      <c r="AJ725" s="1">
        <v>12</v>
      </c>
      <c r="AK725" s="6">
        <f>ABS(16-Table1[[#This Row],[Die U23 des FCSP landet in der Regionalliga Nord (18er Liga) auf Rang....?]])</f>
        <v>4</v>
      </c>
      <c r="AL725" s="6">
        <f>0-Table1[[#This Row],[Spalte17]]</f>
        <v>-4</v>
      </c>
      <c r="AM72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25"/>
    </row>
    <row r="726" spans="1:42" x14ac:dyDescent="0.25">
      <c r="A726">
        <v>724</v>
      </c>
      <c r="B726" t="s">
        <v>777</v>
      </c>
      <c r="C726" s="1">
        <v>14</v>
      </c>
      <c r="D726" s="6">
        <f>-18+Table1[[#This Row],[Auf welchem Platz landet der FC St. Pauli in der 1. Bundesliga 2025/26?]]</f>
        <v>-4</v>
      </c>
      <c r="E726" t="s">
        <v>14</v>
      </c>
      <c r="F726" s="5">
        <v>5</v>
      </c>
      <c r="G726" t="s">
        <v>14</v>
      </c>
      <c r="H726" t="s">
        <v>54</v>
      </c>
      <c r="I726" t="s">
        <v>56</v>
      </c>
      <c r="J726" t="s">
        <v>25</v>
      </c>
      <c r="K726">
        <f t="shared" si="132"/>
        <v>1</v>
      </c>
      <c r="L726">
        <f t="shared" si="133"/>
        <v>1</v>
      </c>
      <c r="M726">
        <f t="shared" si="134"/>
        <v>0</v>
      </c>
      <c r="N726">
        <f t="shared" si="135"/>
        <v>0</v>
      </c>
      <c r="O726" s="5">
        <f>SUM(Table1[[#This Row],[Spalte5]:[Spalte6]])*5</f>
        <v>10</v>
      </c>
      <c r="P726" t="s">
        <v>34</v>
      </c>
      <c r="Q726" t="s">
        <v>78</v>
      </c>
      <c r="R726" t="s">
        <v>41</v>
      </c>
      <c r="S726">
        <f t="shared" si="136"/>
        <v>0</v>
      </c>
      <c r="T726">
        <f t="shared" si="137"/>
        <v>1</v>
      </c>
      <c r="U726">
        <f t="shared" si="138"/>
        <v>0</v>
      </c>
      <c r="V726" s="5">
        <f>SUM(Table1[[#This Row],[Spalte94]:[Spalte92]])*5</f>
        <v>5</v>
      </c>
      <c r="W726" t="s">
        <v>15</v>
      </c>
      <c r="X726" s="5">
        <f t="shared" si="139"/>
        <v>0</v>
      </c>
      <c r="Y726" t="s">
        <v>46</v>
      </c>
      <c r="Z726" s="5">
        <f t="shared" si="140"/>
        <v>0</v>
      </c>
      <c r="AA726" t="s">
        <v>35</v>
      </c>
      <c r="AB726" s="5">
        <f t="shared" si="141"/>
        <v>0</v>
      </c>
      <c r="AC726" t="s">
        <v>20</v>
      </c>
      <c r="AD726" s="5">
        <f t="shared" si="142"/>
        <v>0</v>
      </c>
      <c r="AE726" t="s">
        <v>28</v>
      </c>
      <c r="AF726" s="5">
        <f t="shared" si="143"/>
        <v>0</v>
      </c>
      <c r="AG726" s="1">
        <v>3</v>
      </c>
      <c r="AH726" s="6">
        <f>ABS(8-Table1[[#This Row],[Die 1. Frauen des FCSP landet in der Regionalliga Nord (12er Liga) auf Rang...?]])</f>
        <v>5</v>
      </c>
      <c r="AI726" s="6">
        <f>0-Table1[[#This Row],[Spalte16]]</f>
        <v>-5</v>
      </c>
      <c r="AJ726" s="1">
        <v>12</v>
      </c>
      <c r="AK726" s="6">
        <f>ABS(16-Table1[[#This Row],[Die U23 des FCSP landet in der Regionalliga Nord (18er Liga) auf Rang....?]])</f>
        <v>4</v>
      </c>
      <c r="AL726" s="6">
        <f>0-Table1[[#This Row],[Spalte17]]</f>
        <v>-4</v>
      </c>
      <c r="AM72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26"/>
    </row>
    <row r="727" spans="1:42" x14ac:dyDescent="0.25">
      <c r="A727">
        <v>725</v>
      </c>
      <c r="B727" t="s">
        <v>864</v>
      </c>
      <c r="C727" s="1">
        <v>12</v>
      </c>
      <c r="D727" s="6">
        <f>-18+Table1[[#This Row],[Auf welchem Platz landet der FC St. Pauli in der 1. Bundesliga 2025/26?]]</f>
        <v>-6</v>
      </c>
      <c r="E727" t="s">
        <v>14</v>
      </c>
      <c r="F727" s="5">
        <v>5</v>
      </c>
      <c r="G727" t="s">
        <v>14</v>
      </c>
      <c r="H727" t="s">
        <v>56</v>
      </c>
      <c r="I727" t="s">
        <v>25</v>
      </c>
      <c r="J727" t="s">
        <v>54</v>
      </c>
      <c r="K727">
        <f t="shared" si="132"/>
        <v>1</v>
      </c>
      <c r="L727">
        <f t="shared" si="133"/>
        <v>1</v>
      </c>
      <c r="M727">
        <f t="shared" si="134"/>
        <v>0</v>
      </c>
      <c r="N727">
        <f t="shared" si="135"/>
        <v>0</v>
      </c>
      <c r="O727" s="5">
        <f>SUM(Table1[[#This Row],[Spalte5]:[Spalte6]])*5</f>
        <v>10</v>
      </c>
      <c r="P727" t="s">
        <v>78</v>
      </c>
      <c r="Q727" t="s">
        <v>41</v>
      </c>
      <c r="R727" t="s">
        <v>34</v>
      </c>
      <c r="S727">
        <f t="shared" si="136"/>
        <v>0</v>
      </c>
      <c r="T727">
        <f t="shared" si="137"/>
        <v>1</v>
      </c>
      <c r="U727">
        <f t="shared" si="138"/>
        <v>0</v>
      </c>
      <c r="V727" s="5">
        <f>SUM(Table1[[#This Row],[Spalte94]:[Spalte92]])*5</f>
        <v>5</v>
      </c>
      <c r="W727" t="s">
        <v>23</v>
      </c>
      <c r="X727" s="5">
        <f t="shared" si="139"/>
        <v>0</v>
      </c>
      <c r="Y727" t="s">
        <v>18</v>
      </c>
      <c r="Z727" s="5">
        <f t="shared" si="140"/>
        <v>0</v>
      </c>
      <c r="AA727" t="s">
        <v>65</v>
      </c>
      <c r="AB727" s="5">
        <f t="shared" si="141"/>
        <v>5</v>
      </c>
      <c r="AC727" t="s">
        <v>20</v>
      </c>
      <c r="AD727" s="5">
        <f t="shared" si="142"/>
        <v>0</v>
      </c>
      <c r="AE727" t="s">
        <v>28</v>
      </c>
      <c r="AF727" s="5">
        <f t="shared" si="143"/>
        <v>0</v>
      </c>
      <c r="AG727" s="1">
        <v>4</v>
      </c>
      <c r="AH727" s="6">
        <f>ABS(8-Table1[[#This Row],[Die 1. Frauen des FCSP landet in der Regionalliga Nord (12er Liga) auf Rang...?]])</f>
        <v>4</v>
      </c>
      <c r="AI727" s="6">
        <f>0-Table1[[#This Row],[Spalte16]]</f>
        <v>-4</v>
      </c>
      <c r="AJ727" s="1">
        <v>13</v>
      </c>
      <c r="AK727" s="6">
        <f>ABS(16-Table1[[#This Row],[Die U23 des FCSP landet in der Regionalliga Nord (18er Liga) auf Rang....?]])</f>
        <v>3</v>
      </c>
      <c r="AL727" s="6">
        <f>0-Table1[[#This Row],[Spalte17]]</f>
        <v>-3</v>
      </c>
      <c r="AM72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27"/>
    </row>
    <row r="728" spans="1:42" x14ac:dyDescent="0.25">
      <c r="A728">
        <v>726</v>
      </c>
      <c r="B728" t="s">
        <v>60</v>
      </c>
      <c r="C728" s="1">
        <v>14</v>
      </c>
      <c r="D728" s="6">
        <f>-18+Table1[[#This Row],[Auf welchem Platz landet der FC St. Pauli in der 1. Bundesliga 2025/26?]]</f>
        <v>-4</v>
      </c>
      <c r="E728" t="s">
        <v>14</v>
      </c>
      <c r="F728" s="5">
        <v>5</v>
      </c>
      <c r="G728" t="s">
        <v>14</v>
      </c>
      <c r="H728" t="s">
        <v>54</v>
      </c>
      <c r="I728" t="s">
        <v>56</v>
      </c>
      <c r="J728" t="s">
        <v>17</v>
      </c>
      <c r="K728">
        <f t="shared" si="132"/>
        <v>1</v>
      </c>
      <c r="L728">
        <f t="shared" si="133"/>
        <v>0</v>
      </c>
      <c r="M728">
        <f t="shared" si="134"/>
        <v>1</v>
      </c>
      <c r="N728">
        <f t="shared" si="135"/>
        <v>0</v>
      </c>
      <c r="O728" s="5">
        <f>SUM(Table1[[#This Row],[Spalte5]:[Spalte6]])*5</f>
        <v>10</v>
      </c>
      <c r="P728" t="s">
        <v>78</v>
      </c>
      <c r="Q728" t="s">
        <v>23</v>
      </c>
      <c r="R728" t="s">
        <v>15</v>
      </c>
      <c r="S728">
        <f t="shared" si="136"/>
        <v>0</v>
      </c>
      <c r="T728">
        <f t="shared" si="137"/>
        <v>1</v>
      </c>
      <c r="U728">
        <f t="shared" si="138"/>
        <v>0</v>
      </c>
      <c r="V728" s="5">
        <f>SUM(Table1[[#This Row],[Spalte94]:[Spalte92]])*5</f>
        <v>5</v>
      </c>
      <c r="W728" t="s">
        <v>58</v>
      </c>
      <c r="X728" s="5">
        <f t="shared" si="139"/>
        <v>0</v>
      </c>
      <c r="Y728" t="s">
        <v>18</v>
      </c>
      <c r="Z728" s="5">
        <f t="shared" si="140"/>
        <v>0</v>
      </c>
      <c r="AA728" t="s">
        <v>19</v>
      </c>
      <c r="AB728" s="5">
        <f t="shared" si="141"/>
        <v>0</v>
      </c>
      <c r="AC728" t="s">
        <v>20</v>
      </c>
      <c r="AD728" s="5">
        <f t="shared" si="142"/>
        <v>0</v>
      </c>
      <c r="AE728" t="s">
        <v>28</v>
      </c>
      <c r="AF728" s="5">
        <f t="shared" si="143"/>
        <v>0</v>
      </c>
      <c r="AG728" s="1">
        <v>6</v>
      </c>
      <c r="AH728" s="6">
        <f>ABS(8-Table1[[#This Row],[Die 1. Frauen des FCSP landet in der Regionalliga Nord (12er Liga) auf Rang...?]])</f>
        <v>2</v>
      </c>
      <c r="AI728" s="6">
        <f>0-Table1[[#This Row],[Spalte16]]</f>
        <v>-2</v>
      </c>
      <c r="AJ728" s="1">
        <v>9</v>
      </c>
      <c r="AK728" s="6">
        <f>ABS(16-Table1[[#This Row],[Die U23 des FCSP landet in der Regionalliga Nord (18er Liga) auf Rang....?]])</f>
        <v>7</v>
      </c>
      <c r="AL728" s="6">
        <f>0-Table1[[#This Row],[Spalte17]]</f>
        <v>-7</v>
      </c>
      <c r="AM72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28"/>
    </row>
    <row r="729" spans="1:42" x14ac:dyDescent="0.25">
      <c r="A729">
        <v>727</v>
      </c>
      <c r="B729" t="s">
        <v>317</v>
      </c>
      <c r="C729" s="1">
        <v>12</v>
      </c>
      <c r="D729" s="6">
        <f>-18+Table1[[#This Row],[Auf welchem Platz landet der FC St. Pauli in der 1. Bundesliga 2025/26?]]</f>
        <v>-6</v>
      </c>
      <c r="E729" t="s">
        <v>14</v>
      </c>
      <c r="F729" s="5">
        <v>5</v>
      </c>
      <c r="G729" t="s">
        <v>14</v>
      </c>
      <c r="H729" t="s">
        <v>56</v>
      </c>
      <c r="I729" t="s">
        <v>25</v>
      </c>
      <c r="J729" t="s">
        <v>43</v>
      </c>
      <c r="K729">
        <f t="shared" si="132"/>
        <v>1</v>
      </c>
      <c r="L729">
        <f t="shared" si="133"/>
        <v>1</v>
      </c>
      <c r="M729">
        <f t="shared" si="134"/>
        <v>0</v>
      </c>
      <c r="N729">
        <f t="shared" si="135"/>
        <v>0</v>
      </c>
      <c r="O729" s="5">
        <f>SUM(Table1[[#This Row],[Spalte5]:[Spalte6]])*5</f>
        <v>10</v>
      </c>
      <c r="P729" t="s">
        <v>34</v>
      </c>
      <c r="Q729" t="s">
        <v>78</v>
      </c>
      <c r="R729" t="s">
        <v>23</v>
      </c>
      <c r="S729">
        <f t="shared" si="136"/>
        <v>0</v>
      </c>
      <c r="T729">
        <f t="shared" si="137"/>
        <v>1</v>
      </c>
      <c r="U729">
        <f t="shared" si="138"/>
        <v>0</v>
      </c>
      <c r="V729" s="5">
        <f>SUM(Table1[[#This Row],[Spalte94]:[Spalte92]])*5</f>
        <v>5</v>
      </c>
      <c r="W729" t="s">
        <v>23</v>
      </c>
      <c r="X729" s="5">
        <f t="shared" si="139"/>
        <v>0</v>
      </c>
      <c r="Y729" t="s">
        <v>46</v>
      </c>
      <c r="Z729" s="5">
        <f t="shared" si="140"/>
        <v>0</v>
      </c>
      <c r="AA729" t="s">
        <v>19</v>
      </c>
      <c r="AB729" s="5">
        <f t="shared" si="141"/>
        <v>0</v>
      </c>
      <c r="AC729" t="s">
        <v>31</v>
      </c>
      <c r="AD729" s="5">
        <f t="shared" si="142"/>
        <v>0</v>
      </c>
      <c r="AE729" t="s">
        <v>39</v>
      </c>
      <c r="AF729" s="5">
        <f t="shared" si="143"/>
        <v>0</v>
      </c>
      <c r="AG729" s="1">
        <v>8</v>
      </c>
      <c r="AH729" s="6">
        <f>ABS(8-Table1[[#This Row],[Die 1. Frauen des FCSP landet in der Regionalliga Nord (12er Liga) auf Rang...?]])</f>
        <v>0</v>
      </c>
      <c r="AI729" s="6">
        <v>5</v>
      </c>
      <c r="AJ729" s="1">
        <v>4</v>
      </c>
      <c r="AK729" s="6">
        <f>ABS(16-Table1[[#This Row],[Die U23 des FCSP landet in der Regionalliga Nord (18er Liga) auf Rang....?]])</f>
        <v>12</v>
      </c>
      <c r="AL729" s="6">
        <f>0-Table1[[#This Row],[Spalte17]]</f>
        <v>-12</v>
      </c>
      <c r="AM72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29"/>
    </row>
    <row r="730" spans="1:42" x14ac:dyDescent="0.25">
      <c r="A730">
        <v>728</v>
      </c>
      <c r="B730" t="s">
        <v>744</v>
      </c>
      <c r="C730" s="1">
        <v>12</v>
      </c>
      <c r="D730" s="6">
        <f>-18+Table1[[#This Row],[Auf welchem Platz landet der FC St. Pauli in der 1. Bundesliga 2025/26?]]</f>
        <v>-6</v>
      </c>
      <c r="E730" t="s">
        <v>14</v>
      </c>
      <c r="F730" s="5">
        <v>5</v>
      </c>
      <c r="G730" t="s">
        <v>14</v>
      </c>
      <c r="H730" t="s">
        <v>56</v>
      </c>
      <c r="I730" t="s">
        <v>25</v>
      </c>
      <c r="J730" t="s">
        <v>16</v>
      </c>
      <c r="K730">
        <f t="shared" si="132"/>
        <v>1</v>
      </c>
      <c r="L730">
        <f t="shared" si="133"/>
        <v>1</v>
      </c>
      <c r="M730">
        <f t="shared" si="134"/>
        <v>0</v>
      </c>
      <c r="N730">
        <f t="shared" si="135"/>
        <v>1</v>
      </c>
      <c r="O730" s="5">
        <f>SUM(Table1[[#This Row],[Spalte5]:[Spalte6]])*5</f>
        <v>15</v>
      </c>
      <c r="P730" t="s">
        <v>34</v>
      </c>
      <c r="Q730" t="s">
        <v>41</v>
      </c>
      <c r="R730" t="s">
        <v>23</v>
      </c>
      <c r="S730">
        <f t="shared" si="136"/>
        <v>0</v>
      </c>
      <c r="T730">
        <f t="shared" si="137"/>
        <v>0</v>
      </c>
      <c r="U730">
        <f t="shared" si="138"/>
        <v>0</v>
      </c>
      <c r="V730" s="5">
        <f>SUM(Table1[[#This Row],[Spalte94]:[Spalte92]])*5</f>
        <v>0</v>
      </c>
      <c r="W730" t="s">
        <v>23</v>
      </c>
      <c r="X730" s="5">
        <f t="shared" si="139"/>
        <v>0</v>
      </c>
      <c r="Y730" t="s">
        <v>18</v>
      </c>
      <c r="Z730" s="5">
        <f t="shared" si="140"/>
        <v>0</v>
      </c>
      <c r="AA730" t="s">
        <v>65</v>
      </c>
      <c r="AB730" s="5">
        <f t="shared" si="141"/>
        <v>5</v>
      </c>
      <c r="AC730" t="s">
        <v>20</v>
      </c>
      <c r="AD730" s="5">
        <f t="shared" si="142"/>
        <v>0</v>
      </c>
      <c r="AE730" t="s">
        <v>28</v>
      </c>
      <c r="AF730" s="5">
        <f t="shared" si="143"/>
        <v>0</v>
      </c>
      <c r="AG730" s="1">
        <v>5</v>
      </c>
      <c r="AH730" s="6">
        <f>ABS(8-Table1[[#This Row],[Die 1. Frauen des FCSP landet in der Regionalliga Nord (12er Liga) auf Rang...?]])</f>
        <v>3</v>
      </c>
      <c r="AI730" s="6">
        <f>0-Table1[[#This Row],[Spalte16]]</f>
        <v>-3</v>
      </c>
      <c r="AJ730" s="1">
        <v>12</v>
      </c>
      <c r="AK730" s="6">
        <f>ABS(16-Table1[[#This Row],[Die U23 des FCSP landet in der Regionalliga Nord (18er Liga) auf Rang....?]])</f>
        <v>4</v>
      </c>
      <c r="AL730" s="6">
        <f>0-Table1[[#This Row],[Spalte17]]</f>
        <v>-4</v>
      </c>
      <c r="AM73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7</v>
      </c>
      <c r="AP730"/>
    </row>
    <row r="731" spans="1:42" x14ac:dyDescent="0.25">
      <c r="A731">
        <v>729</v>
      </c>
      <c r="B731" t="s">
        <v>499</v>
      </c>
      <c r="C731" s="1">
        <v>11</v>
      </c>
      <c r="D731" s="6">
        <f>-18+Table1[[#This Row],[Auf welchem Platz landet der FC St. Pauli in der 1. Bundesliga 2025/26?]]</f>
        <v>-7</v>
      </c>
      <c r="E731" t="s">
        <v>14</v>
      </c>
      <c r="F731" s="5">
        <v>5</v>
      </c>
      <c r="G731" t="s">
        <v>14</v>
      </c>
      <c r="H731" t="s">
        <v>25</v>
      </c>
      <c r="I731" t="s">
        <v>43</v>
      </c>
      <c r="J731" t="s">
        <v>54</v>
      </c>
      <c r="K731">
        <f t="shared" si="132"/>
        <v>1</v>
      </c>
      <c r="L731">
        <f t="shared" si="133"/>
        <v>1</v>
      </c>
      <c r="M731">
        <f t="shared" si="134"/>
        <v>0</v>
      </c>
      <c r="N731">
        <f t="shared" si="135"/>
        <v>0</v>
      </c>
      <c r="O731" s="5">
        <f>SUM(Table1[[#This Row],[Spalte5]:[Spalte6]])*5</f>
        <v>10</v>
      </c>
      <c r="P731" t="s">
        <v>23</v>
      </c>
      <c r="Q731" t="s">
        <v>34</v>
      </c>
      <c r="R731" t="s">
        <v>78</v>
      </c>
      <c r="S731">
        <f t="shared" si="136"/>
        <v>0</v>
      </c>
      <c r="T731">
        <f t="shared" si="137"/>
        <v>1</v>
      </c>
      <c r="U731">
        <f t="shared" si="138"/>
        <v>0</v>
      </c>
      <c r="V731" s="5">
        <f>SUM(Table1[[#This Row],[Spalte94]:[Spalte92]])*5</f>
        <v>5</v>
      </c>
      <c r="W731" t="s">
        <v>17</v>
      </c>
      <c r="X731" s="5">
        <f t="shared" si="139"/>
        <v>0</v>
      </c>
      <c r="Y731" t="s">
        <v>48</v>
      </c>
      <c r="Z731" s="5">
        <f t="shared" si="140"/>
        <v>0</v>
      </c>
      <c r="AA731" t="s">
        <v>19</v>
      </c>
      <c r="AB731" s="5">
        <f t="shared" si="141"/>
        <v>0</v>
      </c>
      <c r="AC731" t="s">
        <v>20</v>
      </c>
      <c r="AD731" s="5">
        <f t="shared" si="142"/>
        <v>0</v>
      </c>
      <c r="AE731" t="s">
        <v>32</v>
      </c>
      <c r="AF731" s="5">
        <f t="shared" si="143"/>
        <v>0</v>
      </c>
      <c r="AG731" s="1">
        <v>5</v>
      </c>
      <c r="AH731" s="6">
        <f>ABS(8-Table1[[#This Row],[Die 1. Frauen des FCSP landet in der Regionalliga Nord (12er Liga) auf Rang...?]])</f>
        <v>3</v>
      </c>
      <c r="AI731" s="6">
        <f>0-Table1[[#This Row],[Spalte16]]</f>
        <v>-3</v>
      </c>
      <c r="AJ731" s="1">
        <v>12</v>
      </c>
      <c r="AK731" s="6">
        <f>ABS(16-Table1[[#This Row],[Die U23 des FCSP landet in der Regionalliga Nord (18er Liga) auf Rang....?]])</f>
        <v>4</v>
      </c>
      <c r="AL731" s="6">
        <f>0-Table1[[#This Row],[Spalte17]]</f>
        <v>-4</v>
      </c>
      <c r="AM73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31"/>
    </row>
    <row r="732" spans="1:42" x14ac:dyDescent="0.25">
      <c r="A732">
        <v>730</v>
      </c>
      <c r="B732" t="s">
        <v>252</v>
      </c>
      <c r="C732" s="1">
        <v>7</v>
      </c>
      <c r="D732" s="6">
        <f>-18+Table1[[#This Row],[Auf welchem Platz landet der FC St. Pauli in der 1. Bundesliga 2025/26?]]</f>
        <v>-11</v>
      </c>
      <c r="E732" t="s">
        <v>14</v>
      </c>
      <c r="F732" s="5">
        <v>5</v>
      </c>
      <c r="G732" t="s">
        <v>14</v>
      </c>
      <c r="H732" t="s">
        <v>16</v>
      </c>
      <c r="I732" t="s">
        <v>43</v>
      </c>
      <c r="J732" t="s">
        <v>25</v>
      </c>
      <c r="K732">
        <f t="shared" si="132"/>
        <v>1</v>
      </c>
      <c r="L732">
        <f t="shared" si="133"/>
        <v>1</v>
      </c>
      <c r="M732">
        <f t="shared" si="134"/>
        <v>0</v>
      </c>
      <c r="N732">
        <f t="shared" si="135"/>
        <v>1</v>
      </c>
      <c r="O732" s="5">
        <f>SUM(Table1[[#This Row],[Spalte5]:[Spalte6]])*5</f>
        <v>15</v>
      </c>
      <c r="P732" t="s">
        <v>34</v>
      </c>
      <c r="Q732" t="s">
        <v>15</v>
      </c>
      <c r="R732" t="s">
        <v>23</v>
      </c>
      <c r="S732">
        <f t="shared" si="136"/>
        <v>0</v>
      </c>
      <c r="T732">
        <f t="shared" si="137"/>
        <v>0</v>
      </c>
      <c r="U732">
        <f t="shared" si="138"/>
        <v>0</v>
      </c>
      <c r="V732" s="5">
        <f>SUM(Table1[[#This Row],[Spalte94]:[Spalte92]])*5</f>
        <v>0</v>
      </c>
      <c r="W732" t="s">
        <v>15</v>
      </c>
      <c r="X732" s="5">
        <f t="shared" si="139"/>
        <v>0</v>
      </c>
      <c r="Y732" t="s">
        <v>18</v>
      </c>
      <c r="Z732" s="5">
        <f t="shared" si="140"/>
        <v>0</v>
      </c>
      <c r="AA732" t="s">
        <v>19</v>
      </c>
      <c r="AB732" s="5">
        <f t="shared" si="141"/>
        <v>0</v>
      </c>
      <c r="AC732" t="s">
        <v>31</v>
      </c>
      <c r="AD732" s="5">
        <f t="shared" si="142"/>
        <v>0</v>
      </c>
      <c r="AE732" t="s">
        <v>32</v>
      </c>
      <c r="AF732" s="5">
        <f t="shared" si="143"/>
        <v>0</v>
      </c>
      <c r="AG732" s="1">
        <v>9</v>
      </c>
      <c r="AH732" s="6">
        <f>ABS(8-Table1[[#This Row],[Die 1. Frauen des FCSP landet in der Regionalliga Nord (12er Liga) auf Rang...?]])</f>
        <v>1</v>
      </c>
      <c r="AI732" s="6">
        <f>0-Table1[[#This Row],[Spalte16]]</f>
        <v>-1</v>
      </c>
      <c r="AJ732" s="1">
        <v>14</v>
      </c>
      <c r="AK732" s="6">
        <f>ABS(16-Table1[[#This Row],[Die U23 des FCSP landet in der Regionalliga Nord (18er Liga) auf Rang....?]])</f>
        <v>2</v>
      </c>
      <c r="AL732" s="6">
        <f>0-Table1[[#This Row],[Spalte17]]</f>
        <v>-2</v>
      </c>
      <c r="AM73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32"/>
    </row>
    <row r="733" spans="1:42" x14ac:dyDescent="0.25">
      <c r="A733">
        <v>731</v>
      </c>
      <c r="B733" t="s">
        <v>705</v>
      </c>
      <c r="C733" s="1">
        <v>13</v>
      </c>
      <c r="D733" s="6">
        <f>-18+Table1[[#This Row],[Auf welchem Platz landet der FC St. Pauli in der 1. Bundesliga 2025/26?]]</f>
        <v>-5</v>
      </c>
      <c r="E733" t="s">
        <v>14</v>
      </c>
      <c r="F733" s="5">
        <v>5</v>
      </c>
      <c r="G733" t="s">
        <v>14</v>
      </c>
      <c r="H733" t="s">
        <v>25</v>
      </c>
      <c r="I733" t="s">
        <v>56</v>
      </c>
      <c r="J733" t="s">
        <v>43</v>
      </c>
      <c r="K733">
        <f t="shared" si="132"/>
        <v>1</v>
      </c>
      <c r="L733">
        <f t="shared" si="133"/>
        <v>1</v>
      </c>
      <c r="M733">
        <f t="shared" si="134"/>
        <v>0</v>
      </c>
      <c r="N733">
        <f t="shared" si="135"/>
        <v>0</v>
      </c>
      <c r="O733" s="5">
        <f>SUM(Table1[[#This Row],[Spalte5]:[Spalte6]])*5</f>
        <v>10</v>
      </c>
      <c r="P733" t="s">
        <v>133</v>
      </c>
      <c r="Q733" t="s">
        <v>23</v>
      </c>
      <c r="R733" t="s">
        <v>34</v>
      </c>
      <c r="S733">
        <f t="shared" si="136"/>
        <v>0</v>
      </c>
      <c r="T733">
        <f t="shared" si="137"/>
        <v>0</v>
      </c>
      <c r="U733">
        <f t="shared" si="138"/>
        <v>0</v>
      </c>
      <c r="V733" s="5">
        <f>SUM(Table1[[#This Row],[Spalte94]:[Spalte92]])*5</f>
        <v>0</v>
      </c>
      <c r="W733" t="s">
        <v>41</v>
      </c>
      <c r="X733" s="5">
        <f t="shared" si="139"/>
        <v>0</v>
      </c>
      <c r="Y733" t="s">
        <v>52</v>
      </c>
      <c r="Z733" s="5">
        <f t="shared" si="140"/>
        <v>0</v>
      </c>
      <c r="AA733" t="s">
        <v>65</v>
      </c>
      <c r="AB733" s="5">
        <f t="shared" si="141"/>
        <v>5</v>
      </c>
      <c r="AC733" t="s">
        <v>20</v>
      </c>
      <c r="AD733" s="5">
        <f t="shared" si="142"/>
        <v>0</v>
      </c>
      <c r="AE733" t="s">
        <v>39</v>
      </c>
      <c r="AF733" s="5">
        <f t="shared" si="143"/>
        <v>0</v>
      </c>
      <c r="AG733" s="1">
        <v>7</v>
      </c>
      <c r="AH733" s="6">
        <f>ABS(8-Table1[[#This Row],[Die 1. Frauen des FCSP landet in der Regionalliga Nord (12er Liga) auf Rang...?]])</f>
        <v>1</v>
      </c>
      <c r="AI733" s="6">
        <f>0-Table1[[#This Row],[Spalte16]]</f>
        <v>-1</v>
      </c>
      <c r="AJ733" s="1">
        <v>13</v>
      </c>
      <c r="AK733" s="6">
        <f>ABS(16-Table1[[#This Row],[Die U23 des FCSP landet in der Regionalliga Nord (18er Liga) auf Rang....?]])</f>
        <v>3</v>
      </c>
      <c r="AL733" s="6">
        <f>0-Table1[[#This Row],[Spalte17]]</f>
        <v>-3</v>
      </c>
      <c r="AM73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33"/>
    </row>
    <row r="734" spans="1:42" x14ac:dyDescent="0.25">
      <c r="A734">
        <v>732</v>
      </c>
      <c r="B734" t="s">
        <v>866</v>
      </c>
      <c r="C734" s="1">
        <v>13</v>
      </c>
      <c r="D734" s="6">
        <f>-18+Table1[[#This Row],[Auf welchem Platz landet der FC St. Pauli in der 1. Bundesliga 2025/26?]]</f>
        <v>-5</v>
      </c>
      <c r="E734" t="s">
        <v>14</v>
      </c>
      <c r="F734" s="5">
        <v>5</v>
      </c>
      <c r="G734" t="s">
        <v>14</v>
      </c>
      <c r="H734" t="s">
        <v>54</v>
      </c>
      <c r="I734" t="s">
        <v>25</v>
      </c>
      <c r="J734" t="s">
        <v>56</v>
      </c>
      <c r="K734">
        <f t="shared" si="132"/>
        <v>1</v>
      </c>
      <c r="L734">
        <f t="shared" si="133"/>
        <v>1</v>
      </c>
      <c r="M734">
        <f t="shared" si="134"/>
        <v>0</v>
      </c>
      <c r="N734">
        <f t="shared" si="135"/>
        <v>0</v>
      </c>
      <c r="O734" s="5">
        <f>SUM(Table1[[#This Row],[Spalte5]:[Spalte6]])*5</f>
        <v>10</v>
      </c>
      <c r="P734" t="s">
        <v>34</v>
      </c>
      <c r="Q734" t="s">
        <v>78</v>
      </c>
      <c r="R734" t="s">
        <v>15</v>
      </c>
      <c r="S734">
        <f t="shared" si="136"/>
        <v>0</v>
      </c>
      <c r="T734">
        <f t="shared" si="137"/>
        <v>1</v>
      </c>
      <c r="U734">
        <f t="shared" si="138"/>
        <v>0</v>
      </c>
      <c r="V734" s="5">
        <f>SUM(Table1[[#This Row],[Spalte94]:[Spalte92]])*5</f>
        <v>5</v>
      </c>
      <c r="W734" t="s">
        <v>14</v>
      </c>
      <c r="X734" s="5">
        <f t="shared" si="139"/>
        <v>0</v>
      </c>
      <c r="Y734" t="s">
        <v>18</v>
      </c>
      <c r="Z734" s="5">
        <f t="shared" si="140"/>
        <v>0</v>
      </c>
      <c r="AA734" t="s">
        <v>35</v>
      </c>
      <c r="AB734" s="5">
        <f t="shared" si="141"/>
        <v>0</v>
      </c>
      <c r="AC734" t="s">
        <v>20</v>
      </c>
      <c r="AD734" s="5">
        <f t="shared" si="142"/>
        <v>0</v>
      </c>
      <c r="AE734" t="s">
        <v>28</v>
      </c>
      <c r="AF734" s="5">
        <f t="shared" si="143"/>
        <v>0</v>
      </c>
      <c r="AG734" s="1">
        <v>5</v>
      </c>
      <c r="AH734" s="6">
        <f>ABS(8-Table1[[#This Row],[Die 1. Frauen des FCSP landet in der Regionalliga Nord (12er Liga) auf Rang...?]])</f>
        <v>3</v>
      </c>
      <c r="AI734" s="6">
        <f>0-Table1[[#This Row],[Spalte16]]</f>
        <v>-3</v>
      </c>
      <c r="AJ734" s="1">
        <v>10</v>
      </c>
      <c r="AK734" s="6">
        <f>ABS(16-Table1[[#This Row],[Die U23 des FCSP landet in der Regionalliga Nord (18er Liga) auf Rang....?]])</f>
        <v>6</v>
      </c>
      <c r="AL734" s="6">
        <f>0-Table1[[#This Row],[Spalte17]]</f>
        <v>-6</v>
      </c>
      <c r="AM73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34"/>
    </row>
    <row r="735" spans="1:42" x14ac:dyDescent="0.25">
      <c r="A735">
        <v>733</v>
      </c>
      <c r="B735" t="s">
        <v>754</v>
      </c>
      <c r="C735" s="1">
        <v>15</v>
      </c>
      <c r="D735" s="6">
        <f>-18+Table1[[#This Row],[Auf welchem Platz landet der FC St. Pauli in der 1. Bundesliga 2025/26?]]</f>
        <v>-3</v>
      </c>
      <c r="E735" t="s">
        <v>56</v>
      </c>
      <c r="F735" s="5"/>
      <c r="G735" t="s">
        <v>14</v>
      </c>
      <c r="H735" t="s">
        <v>56</v>
      </c>
      <c r="I735" t="s">
        <v>25</v>
      </c>
      <c r="J735" t="s">
        <v>43</v>
      </c>
      <c r="K735">
        <f t="shared" si="132"/>
        <v>1</v>
      </c>
      <c r="L735">
        <f t="shared" si="133"/>
        <v>1</v>
      </c>
      <c r="M735">
        <f t="shared" si="134"/>
        <v>0</v>
      </c>
      <c r="N735">
        <f t="shared" si="135"/>
        <v>0</v>
      </c>
      <c r="O735" s="5">
        <f>SUM(Table1[[#This Row],[Spalte5]:[Spalte6]])*5</f>
        <v>10</v>
      </c>
      <c r="P735" t="s">
        <v>78</v>
      </c>
      <c r="Q735" t="s">
        <v>34</v>
      </c>
      <c r="R735" t="s">
        <v>24</v>
      </c>
      <c r="S735">
        <f t="shared" si="136"/>
        <v>0</v>
      </c>
      <c r="T735">
        <f t="shared" si="137"/>
        <v>1</v>
      </c>
      <c r="U735">
        <f t="shared" si="138"/>
        <v>0</v>
      </c>
      <c r="V735" s="5">
        <f>SUM(Table1[[#This Row],[Spalte94]:[Spalte92]])*5</f>
        <v>5</v>
      </c>
      <c r="W735" t="s">
        <v>15</v>
      </c>
      <c r="X735" s="5">
        <f t="shared" si="139"/>
        <v>0</v>
      </c>
      <c r="Y735" t="s">
        <v>18</v>
      </c>
      <c r="Z735" s="5">
        <f t="shared" si="140"/>
        <v>0</v>
      </c>
      <c r="AA735" t="s">
        <v>35</v>
      </c>
      <c r="AB735" s="5">
        <f t="shared" si="141"/>
        <v>0</v>
      </c>
      <c r="AC735" t="s">
        <v>20</v>
      </c>
      <c r="AD735" s="5">
        <f t="shared" si="142"/>
        <v>0</v>
      </c>
      <c r="AE735" t="s">
        <v>28</v>
      </c>
      <c r="AF735" s="5">
        <f t="shared" si="143"/>
        <v>0</v>
      </c>
      <c r="AG735" s="1">
        <v>4</v>
      </c>
      <c r="AH735" s="6">
        <f>ABS(8-Table1[[#This Row],[Die 1. Frauen des FCSP landet in der Regionalliga Nord (12er Liga) auf Rang...?]])</f>
        <v>4</v>
      </c>
      <c r="AI735" s="6">
        <f>0-Table1[[#This Row],[Spalte16]]</f>
        <v>-4</v>
      </c>
      <c r="AJ735" s="1">
        <v>14</v>
      </c>
      <c r="AK735" s="6">
        <f>ABS(16-Table1[[#This Row],[Die U23 des FCSP landet in der Regionalliga Nord (18er Liga) auf Rang....?]])</f>
        <v>2</v>
      </c>
      <c r="AL735" s="6">
        <f>0-Table1[[#This Row],[Spalte17]]</f>
        <v>-2</v>
      </c>
      <c r="AM73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35"/>
    </row>
    <row r="736" spans="1:42" x14ac:dyDescent="0.25">
      <c r="A736">
        <v>734</v>
      </c>
      <c r="B736" t="s">
        <v>461</v>
      </c>
      <c r="C736" s="1">
        <v>12</v>
      </c>
      <c r="D736" s="6">
        <f>-18+Table1[[#This Row],[Auf welchem Platz landet der FC St. Pauli in der 1. Bundesliga 2025/26?]]</f>
        <v>-6</v>
      </c>
      <c r="E736" t="s">
        <v>14</v>
      </c>
      <c r="F736" s="5">
        <v>5</v>
      </c>
      <c r="G736" t="s">
        <v>14</v>
      </c>
      <c r="H736" t="s">
        <v>56</v>
      </c>
      <c r="I736" t="s">
        <v>25</v>
      </c>
      <c r="J736" t="s">
        <v>16</v>
      </c>
      <c r="K736">
        <f t="shared" si="132"/>
        <v>1</v>
      </c>
      <c r="L736">
        <f t="shared" si="133"/>
        <v>1</v>
      </c>
      <c r="M736">
        <f t="shared" si="134"/>
        <v>0</v>
      </c>
      <c r="N736">
        <f t="shared" si="135"/>
        <v>1</v>
      </c>
      <c r="O736" s="5">
        <f>SUM(Table1[[#This Row],[Spalte5]:[Spalte6]])*5</f>
        <v>15</v>
      </c>
      <c r="P736" t="s">
        <v>34</v>
      </c>
      <c r="Q736" t="s">
        <v>15</v>
      </c>
      <c r="R736" t="s">
        <v>41</v>
      </c>
      <c r="S736">
        <f t="shared" si="136"/>
        <v>0</v>
      </c>
      <c r="T736">
        <f t="shared" si="137"/>
        <v>0</v>
      </c>
      <c r="U736">
        <f t="shared" si="138"/>
        <v>0</v>
      </c>
      <c r="V736" s="5">
        <f>SUM(Table1[[#This Row],[Spalte94]:[Spalte92]])*5</f>
        <v>0</v>
      </c>
      <c r="W736" t="s">
        <v>15</v>
      </c>
      <c r="X736" s="5">
        <f t="shared" si="139"/>
        <v>0</v>
      </c>
      <c r="Y736" t="s">
        <v>18</v>
      </c>
      <c r="Z736" s="5">
        <f t="shared" si="140"/>
        <v>0</v>
      </c>
      <c r="AA736" t="s">
        <v>19</v>
      </c>
      <c r="AB736" s="5">
        <f t="shared" si="141"/>
        <v>0</v>
      </c>
      <c r="AC736" t="s">
        <v>20</v>
      </c>
      <c r="AD736" s="5">
        <f t="shared" si="142"/>
        <v>0</v>
      </c>
      <c r="AE736" t="s">
        <v>32</v>
      </c>
      <c r="AF736" s="5">
        <f t="shared" si="143"/>
        <v>0</v>
      </c>
      <c r="AG736" s="1">
        <v>4</v>
      </c>
      <c r="AH736" s="6">
        <f>ABS(8-Table1[[#This Row],[Die 1. Frauen des FCSP landet in der Regionalliga Nord (12er Liga) auf Rang...?]])</f>
        <v>4</v>
      </c>
      <c r="AI736" s="6">
        <f>0-Table1[[#This Row],[Spalte16]]</f>
        <v>-4</v>
      </c>
      <c r="AJ736" s="1">
        <v>12</v>
      </c>
      <c r="AK736" s="6">
        <f>ABS(16-Table1[[#This Row],[Die U23 des FCSP landet in der Regionalliga Nord (18er Liga) auf Rang....?]])</f>
        <v>4</v>
      </c>
      <c r="AL736" s="6">
        <f>0-Table1[[#This Row],[Spalte17]]</f>
        <v>-4</v>
      </c>
      <c r="AM73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36"/>
    </row>
    <row r="737" spans="1:42" x14ac:dyDescent="0.25">
      <c r="A737">
        <v>735</v>
      </c>
      <c r="B737" t="s">
        <v>485</v>
      </c>
      <c r="C737" s="1">
        <v>13</v>
      </c>
      <c r="D737" s="6">
        <f>-18+Table1[[#This Row],[Auf welchem Platz landet der FC St. Pauli in der 1. Bundesliga 2025/26?]]</f>
        <v>-5</v>
      </c>
      <c r="E737" t="s">
        <v>14</v>
      </c>
      <c r="F737" s="5">
        <v>5</v>
      </c>
      <c r="G737" t="s">
        <v>14</v>
      </c>
      <c r="H737" t="s">
        <v>56</v>
      </c>
      <c r="I737" t="s">
        <v>25</v>
      </c>
      <c r="J737" t="s">
        <v>54</v>
      </c>
      <c r="K737">
        <f t="shared" si="132"/>
        <v>1</v>
      </c>
      <c r="L737">
        <f t="shared" si="133"/>
        <v>1</v>
      </c>
      <c r="M737">
        <f t="shared" si="134"/>
        <v>0</v>
      </c>
      <c r="N737">
        <f t="shared" si="135"/>
        <v>0</v>
      </c>
      <c r="O737" s="5">
        <f>SUM(Table1[[#This Row],[Spalte5]:[Spalte6]])*5</f>
        <v>10</v>
      </c>
      <c r="P737" t="s">
        <v>78</v>
      </c>
      <c r="Q737" t="s">
        <v>34</v>
      </c>
      <c r="R737" t="s">
        <v>41</v>
      </c>
      <c r="S737">
        <f t="shared" si="136"/>
        <v>0</v>
      </c>
      <c r="T737">
        <f t="shared" si="137"/>
        <v>1</v>
      </c>
      <c r="U737">
        <f t="shared" si="138"/>
        <v>0</v>
      </c>
      <c r="V737" s="5">
        <f>SUM(Table1[[#This Row],[Spalte94]:[Spalte92]])*5</f>
        <v>5</v>
      </c>
      <c r="W737" t="s">
        <v>15</v>
      </c>
      <c r="X737" s="5">
        <f t="shared" si="139"/>
        <v>0</v>
      </c>
      <c r="Y737" t="s">
        <v>18</v>
      </c>
      <c r="Z737" s="5">
        <f t="shared" si="140"/>
        <v>0</v>
      </c>
      <c r="AA737" t="s">
        <v>35</v>
      </c>
      <c r="AB737" s="5">
        <f t="shared" si="141"/>
        <v>0</v>
      </c>
      <c r="AC737" t="s">
        <v>20</v>
      </c>
      <c r="AD737" s="5">
        <f t="shared" si="142"/>
        <v>0</v>
      </c>
      <c r="AE737" t="s">
        <v>21</v>
      </c>
      <c r="AF737" s="5">
        <f t="shared" si="143"/>
        <v>0</v>
      </c>
      <c r="AG737" s="1">
        <v>4</v>
      </c>
      <c r="AH737" s="6">
        <f>ABS(8-Table1[[#This Row],[Die 1. Frauen des FCSP landet in der Regionalliga Nord (12er Liga) auf Rang...?]])</f>
        <v>4</v>
      </c>
      <c r="AI737" s="6">
        <f>0-Table1[[#This Row],[Spalte16]]</f>
        <v>-4</v>
      </c>
      <c r="AJ737" s="1">
        <v>11</v>
      </c>
      <c r="AK737" s="6">
        <f>ABS(16-Table1[[#This Row],[Die U23 des FCSP landet in der Regionalliga Nord (18er Liga) auf Rang....?]])</f>
        <v>5</v>
      </c>
      <c r="AL737" s="6">
        <f>0-Table1[[#This Row],[Spalte17]]</f>
        <v>-5</v>
      </c>
      <c r="AM73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37"/>
    </row>
    <row r="738" spans="1:42" x14ac:dyDescent="0.25">
      <c r="A738">
        <v>736</v>
      </c>
      <c r="B738" t="s">
        <v>750</v>
      </c>
      <c r="C738" s="1">
        <v>8</v>
      </c>
      <c r="D738" s="6">
        <f>-18+Table1[[#This Row],[Auf welchem Platz landet der FC St. Pauli in der 1. Bundesliga 2025/26?]]</f>
        <v>-10</v>
      </c>
      <c r="E738" t="s">
        <v>14</v>
      </c>
      <c r="F738" s="5">
        <v>5</v>
      </c>
      <c r="G738" t="s">
        <v>14</v>
      </c>
      <c r="H738" t="s">
        <v>56</v>
      </c>
      <c r="I738" t="s">
        <v>25</v>
      </c>
      <c r="J738" t="s">
        <v>17</v>
      </c>
      <c r="K738">
        <f t="shared" si="132"/>
        <v>1</v>
      </c>
      <c r="L738">
        <f t="shared" si="133"/>
        <v>1</v>
      </c>
      <c r="M738">
        <f t="shared" si="134"/>
        <v>1</v>
      </c>
      <c r="N738">
        <f t="shared" si="135"/>
        <v>0</v>
      </c>
      <c r="O738" s="5">
        <f>SUM(Table1[[#This Row],[Spalte5]:[Spalte6]])*5</f>
        <v>15</v>
      </c>
      <c r="P738" t="s">
        <v>78</v>
      </c>
      <c r="Q738" t="s">
        <v>34</v>
      </c>
      <c r="R738" t="s">
        <v>15</v>
      </c>
      <c r="S738">
        <f t="shared" si="136"/>
        <v>0</v>
      </c>
      <c r="T738">
        <f t="shared" si="137"/>
        <v>1</v>
      </c>
      <c r="U738">
        <f t="shared" si="138"/>
        <v>0</v>
      </c>
      <c r="V738" s="5">
        <f>SUM(Table1[[#This Row],[Spalte94]:[Spalte92]])*5</f>
        <v>5</v>
      </c>
      <c r="W738" t="s">
        <v>34</v>
      </c>
      <c r="X738" s="5">
        <f t="shared" si="139"/>
        <v>0</v>
      </c>
      <c r="Y738" t="s">
        <v>48</v>
      </c>
      <c r="Z738" s="5">
        <f t="shared" si="140"/>
        <v>0</v>
      </c>
      <c r="AA738" t="s">
        <v>19</v>
      </c>
      <c r="AB738" s="5">
        <f t="shared" si="141"/>
        <v>0</v>
      </c>
      <c r="AC738" t="s">
        <v>20</v>
      </c>
      <c r="AD738" s="5">
        <f t="shared" si="142"/>
        <v>0</v>
      </c>
      <c r="AE738" t="s">
        <v>28</v>
      </c>
      <c r="AF738" s="5">
        <f t="shared" si="143"/>
        <v>0</v>
      </c>
      <c r="AG738" s="1">
        <v>7</v>
      </c>
      <c r="AH738" s="6">
        <f>ABS(8-Table1[[#This Row],[Die 1. Frauen des FCSP landet in der Regionalliga Nord (12er Liga) auf Rang...?]])</f>
        <v>1</v>
      </c>
      <c r="AI738" s="6">
        <f>0-Table1[[#This Row],[Spalte16]]</f>
        <v>-1</v>
      </c>
      <c r="AJ738" s="1">
        <v>8</v>
      </c>
      <c r="AK738" s="6">
        <f>ABS(16-Table1[[#This Row],[Die U23 des FCSP landet in der Regionalliga Nord (18er Liga) auf Rang....?]])</f>
        <v>8</v>
      </c>
      <c r="AL738" s="6">
        <f>0-Table1[[#This Row],[Spalte17]]</f>
        <v>-8</v>
      </c>
      <c r="AM73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38"/>
    </row>
    <row r="739" spans="1:42" x14ac:dyDescent="0.25">
      <c r="A739">
        <v>737</v>
      </c>
      <c r="B739" t="s">
        <v>154</v>
      </c>
      <c r="C739" s="1">
        <v>9</v>
      </c>
      <c r="D739" s="6">
        <f>-18+Table1[[#This Row],[Auf welchem Platz landet der FC St. Pauli in der 1. Bundesliga 2025/26?]]</f>
        <v>-9</v>
      </c>
      <c r="E739" t="s">
        <v>56</v>
      </c>
      <c r="F739" s="5"/>
      <c r="G739" t="s">
        <v>14</v>
      </c>
      <c r="H739" t="s">
        <v>56</v>
      </c>
      <c r="I739" t="s">
        <v>25</v>
      </c>
      <c r="J739" t="s">
        <v>43</v>
      </c>
      <c r="K739">
        <f t="shared" si="132"/>
        <v>1</v>
      </c>
      <c r="L739">
        <f t="shared" si="133"/>
        <v>1</v>
      </c>
      <c r="M739">
        <f t="shared" si="134"/>
        <v>0</v>
      </c>
      <c r="N739">
        <f t="shared" si="135"/>
        <v>0</v>
      </c>
      <c r="O739" s="5">
        <f>SUM(Table1[[#This Row],[Spalte5]:[Spalte6]])*5</f>
        <v>10</v>
      </c>
      <c r="P739" t="s">
        <v>34</v>
      </c>
      <c r="Q739" t="s">
        <v>78</v>
      </c>
      <c r="R739" t="s">
        <v>50</v>
      </c>
      <c r="S739">
        <f t="shared" si="136"/>
        <v>1</v>
      </c>
      <c r="T739">
        <f t="shared" si="137"/>
        <v>1</v>
      </c>
      <c r="U739">
        <f t="shared" si="138"/>
        <v>0</v>
      </c>
      <c r="V739" s="5">
        <f>SUM(Table1[[#This Row],[Spalte94]:[Spalte92]])*5</f>
        <v>10</v>
      </c>
      <c r="W739" t="s">
        <v>41</v>
      </c>
      <c r="X739" s="5">
        <f t="shared" si="139"/>
        <v>0</v>
      </c>
      <c r="Y739" t="s">
        <v>30</v>
      </c>
      <c r="Z739" s="5">
        <f t="shared" si="140"/>
        <v>0</v>
      </c>
      <c r="AA739" t="s">
        <v>19</v>
      </c>
      <c r="AB739" s="5">
        <f t="shared" si="141"/>
        <v>0</v>
      </c>
      <c r="AC739" t="s">
        <v>20</v>
      </c>
      <c r="AD739" s="5">
        <f t="shared" si="142"/>
        <v>0</v>
      </c>
      <c r="AE739" t="s">
        <v>32</v>
      </c>
      <c r="AF739" s="5">
        <f t="shared" si="143"/>
        <v>0</v>
      </c>
      <c r="AG739" s="1">
        <v>5</v>
      </c>
      <c r="AH739" s="6">
        <f>ABS(8-Table1[[#This Row],[Die 1. Frauen des FCSP landet in der Regionalliga Nord (12er Liga) auf Rang...?]])</f>
        <v>3</v>
      </c>
      <c r="AI739" s="6">
        <f>0-Table1[[#This Row],[Spalte16]]</f>
        <v>-3</v>
      </c>
      <c r="AJ739" s="1">
        <v>14</v>
      </c>
      <c r="AK739" s="6">
        <f>ABS(16-Table1[[#This Row],[Die U23 des FCSP landet in der Regionalliga Nord (18er Liga) auf Rang....?]])</f>
        <v>2</v>
      </c>
      <c r="AL739" s="6">
        <f>0-Table1[[#This Row],[Spalte17]]</f>
        <v>-2</v>
      </c>
      <c r="AM73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39"/>
    </row>
    <row r="740" spans="1:42" x14ac:dyDescent="0.25">
      <c r="A740">
        <v>738</v>
      </c>
      <c r="B740" t="s">
        <v>428</v>
      </c>
      <c r="C740" s="1">
        <v>12</v>
      </c>
      <c r="D740" s="6">
        <f>-18+Table1[[#This Row],[Auf welchem Platz landet der FC St. Pauli in der 1. Bundesliga 2025/26?]]</f>
        <v>-6</v>
      </c>
      <c r="E740" t="s">
        <v>14</v>
      </c>
      <c r="F740" s="5">
        <v>5</v>
      </c>
      <c r="G740" t="s">
        <v>14</v>
      </c>
      <c r="H740" t="s">
        <v>56</v>
      </c>
      <c r="I740" t="s">
        <v>25</v>
      </c>
      <c r="J740" t="s">
        <v>24</v>
      </c>
      <c r="K740">
        <f t="shared" si="132"/>
        <v>1</v>
      </c>
      <c r="L740">
        <f t="shared" si="133"/>
        <v>1</v>
      </c>
      <c r="M740">
        <f t="shared" si="134"/>
        <v>0</v>
      </c>
      <c r="N740">
        <f t="shared" si="135"/>
        <v>0</v>
      </c>
      <c r="O740" s="5">
        <f>SUM(Table1[[#This Row],[Spalte5]:[Spalte6]])*5</f>
        <v>10</v>
      </c>
      <c r="P740" t="s">
        <v>34</v>
      </c>
      <c r="Q740" t="s">
        <v>15</v>
      </c>
      <c r="R740" t="s">
        <v>78</v>
      </c>
      <c r="S740">
        <f t="shared" si="136"/>
        <v>0</v>
      </c>
      <c r="T740">
        <f t="shared" si="137"/>
        <v>1</v>
      </c>
      <c r="U740">
        <f t="shared" si="138"/>
        <v>0</v>
      </c>
      <c r="V740" s="5">
        <f>SUM(Table1[[#This Row],[Spalte94]:[Spalte92]])*5</f>
        <v>5</v>
      </c>
      <c r="W740" t="s">
        <v>23</v>
      </c>
      <c r="X740" s="5">
        <f t="shared" si="139"/>
        <v>0</v>
      </c>
      <c r="Y740" t="s">
        <v>18</v>
      </c>
      <c r="Z740" s="5">
        <f t="shared" si="140"/>
        <v>0</v>
      </c>
      <c r="AA740" t="s">
        <v>19</v>
      </c>
      <c r="AB740" s="5">
        <f t="shared" si="141"/>
        <v>0</v>
      </c>
      <c r="AC740" t="s">
        <v>20</v>
      </c>
      <c r="AD740" s="5">
        <f t="shared" si="142"/>
        <v>0</v>
      </c>
      <c r="AE740" t="s">
        <v>32</v>
      </c>
      <c r="AF740" s="5">
        <f t="shared" si="143"/>
        <v>0</v>
      </c>
      <c r="AG740" s="1">
        <v>2</v>
      </c>
      <c r="AH740" s="6">
        <f>ABS(8-Table1[[#This Row],[Die 1. Frauen des FCSP landet in der Regionalliga Nord (12er Liga) auf Rang...?]])</f>
        <v>6</v>
      </c>
      <c r="AI740" s="6">
        <f>0-Table1[[#This Row],[Spalte16]]</f>
        <v>-6</v>
      </c>
      <c r="AJ740" s="1">
        <v>14</v>
      </c>
      <c r="AK740" s="6">
        <f>ABS(16-Table1[[#This Row],[Die U23 des FCSP landet in der Regionalliga Nord (18er Liga) auf Rang....?]])</f>
        <v>2</v>
      </c>
      <c r="AL740" s="6">
        <f>0-Table1[[#This Row],[Spalte17]]</f>
        <v>-2</v>
      </c>
      <c r="AM74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40"/>
    </row>
    <row r="741" spans="1:42" x14ac:dyDescent="0.25">
      <c r="A741">
        <v>739</v>
      </c>
      <c r="B741" t="s">
        <v>534</v>
      </c>
      <c r="C741" s="1">
        <v>14</v>
      </c>
      <c r="D741" s="6">
        <f>-18+Table1[[#This Row],[Auf welchem Platz landet der FC St. Pauli in der 1. Bundesliga 2025/26?]]</f>
        <v>-4</v>
      </c>
      <c r="E741" t="s">
        <v>14</v>
      </c>
      <c r="F741" s="5">
        <v>5</v>
      </c>
      <c r="G741" t="s">
        <v>14</v>
      </c>
      <c r="H741" t="s">
        <v>43</v>
      </c>
      <c r="I741" t="s">
        <v>56</v>
      </c>
      <c r="J741" t="s">
        <v>25</v>
      </c>
      <c r="K741">
        <f t="shared" si="132"/>
        <v>1</v>
      </c>
      <c r="L741">
        <f t="shared" si="133"/>
        <v>1</v>
      </c>
      <c r="M741">
        <f t="shared" si="134"/>
        <v>0</v>
      </c>
      <c r="N741">
        <f t="shared" si="135"/>
        <v>0</v>
      </c>
      <c r="O741" s="5">
        <f>SUM(Table1[[#This Row],[Spalte5]:[Spalte6]])*5</f>
        <v>10</v>
      </c>
      <c r="P741" t="s">
        <v>34</v>
      </c>
      <c r="Q741" t="s">
        <v>78</v>
      </c>
      <c r="R741" t="s">
        <v>15</v>
      </c>
      <c r="S741">
        <f t="shared" si="136"/>
        <v>0</v>
      </c>
      <c r="T741">
        <f t="shared" si="137"/>
        <v>1</v>
      </c>
      <c r="U741">
        <f t="shared" si="138"/>
        <v>0</v>
      </c>
      <c r="V741" s="5">
        <f>SUM(Table1[[#This Row],[Spalte94]:[Spalte92]])*5</f>
        <v>5</v>
      </c>
      <c r="W741" t="s">
        <v>34</v>
      </c>
      <c r="X741" s="5">
        <f t="shared" si="139"/>
        <v>0</v>
      </c>
      <c r="Y741" t="s">
        <v>18</v>
      </c>
      <c r="Z741" s="5">
        <f t="shared" si="140"/>
        <v>0</v>
      </c>
      <c r="AA741" t="s">
        <v>19</v>
      </c>
      <c r="AB741" s="5">
        <f t="shared" si="141"/>
        <v>0</v>
      </c>
      <c r="AC741" t="s">
        <v>20</v>
      </c>
      <c r="AD741" s="5">
        <f t="shared" si="142"/>
        <v>0</v>
      </c>
      <c r="AE741" t="s">
        <v>32</v>
      </c>
      <c r="AF741" s="5">
        <f t="shared" si="143"/>
        <v>0</v>
      </c>
      <c r="AG741" s="1">
        <v>2</v>
      </c>
      <c r="AH741" s="6">
        <f>ABS(8-Table1[[#This Row],[Die 1. Frauen des FCSP landet in der Regionalliga Nord (12er Liga) auf Rang...?]])</f>
        <v>6</v>
      </c>
      <c r="AI741" s="6">
        <f>0-Table1[[#This Row],[Spalte16]]</f>
        <v>-6</v>
      </c>
      <c r="AJ741" s="1">
        <v>12</v>
      </c>
      <c r="AK741" s="6">
        <f>ABS(16-Table1[[#This Row],[Die U23 des FCSP landet in der Regionalliga Nord (18er Liga) auf Rang....?]])</f>
        <v>4</v>
      </c>
      <c r="AL741" s="6">
        <f>0-Table1[[#This Row],[Spalte17]]</f>
        <v>-4</v>
      </c>
      <c r="AM74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41"/>
    </row>
    <row r="742" spans="1:42" x14ac:dyDescent="0.25">
      <c r="A742">
        <v>740</v>
      </c>
      <c r="B742" t="s">
        <v>788</v>
      </c>
      <c r="C742" s="1">
        <v>16</v>
      </c>
      <c r="D742" s="6">
        <f>-18+Table1[[#This Row],[Auf welchem Platz landet der FC St. Pauli in der 1. Bundesliga 2025/26?]]</f>
        <v>-2</v>
      </c>
      <c r="E742" t="s">
        <v>56</v>
      </c>
      <c r="F742" s="5"/>
      <c r="G742" t="s">
        <v>14</v>
      </c>
      <c r="H742" t="s">
        <v>56</v>
      </c>
      <c r="I742" t="s">
        <v>43</v>
      </c>
      <c r="J742" t="s">
        <v>25</v>
      </c>
      <c r="K742">
        <f t="shared" si="132"/>
        <v>1</v>
      </c>
      <c r="L742">
        <f t="shared" si="133"/>
        <v>1</v>
      </c>
      <c r="M742">
        <f t="shared" si="134"/>
        <v>0</v>
      </c>
      <c r="N742">
        <f t="shared" si="135"/>
        <v>0</v>
      </c>
      <c r="O742" s="5">
        <f>SUM(Table1[[#This Row],[Spalte5]:[Spalte6]])*5</f>
        <v>10</v>
      </c>
      <c r="P742" t="s">
        <v>24</v>
      </c>
      <c r="Q742" t="s">
        <v>15</v>
      </c>
      <c r="R742" t="s">
        <v>34</v>
      </c>
      <c r="S742">
        <f t="shared" si="136"/>
        <v>0</v>
      </c>
      <c r="T742">
        <f t="shared" si="137"/>
        <v>0</v>
      </c>
      <c r="U742">
        <f t="shared" si="138"/>
        <v>0</v>
      </c>
      <c r="V742" s="5">
        <f>SUM(Table1[[#This Row],[Spalte94]:[Spalte92]])*5</f>
        <v>0</v>
      </c>
      <c r="W742" t="s">
        <v>34</v>
      </c>
      <c r="X742" s="5">
        <f t="shared" si="139"/>
        <v>0</v>
      </c>
      <c r="Y742" t="s">
        <v>48</v>
      </c>
      <c r="Z742" s="5">
        <f t="shared" si="140"/>
        <v>0</v>
      </c>
      <c r="AA742" t="s">
        <v>35</v>
      </c>
      <c r="AB742" s="5">
        <f t="shared" si="141"/>
        <v>0</v>
      </c>
      <c r="AC742" t="s">
        <v>20</v>
      </c>
      <c r="AD742" s="5">
        <f t="shared" si="142"/>
        <v>0</v>
      </c>
      <c r="AE742" t="s">
        <v>39</v>
      </c>
      <c r="AF742" s="5">
        <f t="shared" si="143"/>
        <v>0</v>
      </c>
      <c r="AG742" s="1">
        <v>8</v>
      </c>
      <c r="AH742" s="6">
        <f>ABS(8-Table1[[#This Row],[Die 1. Frauen des FCSP landet in der Regionalliga Nord (12er Liga) auf Rang...?]])</f>
        <v>0</v>
      </c>
      <c r="AI742" s="6">
        <v>5</v>
      </c>
      <c r="AJ742" s="1">
        <v>9</v>
      </c>
      <c r="AK742" s="6">
        <f>ABS(16-Table1[[#This Row],[Die U23 des FCSP landet in der Regionalliga Nord (18er Liga) auf Rang....?]])</f>
        <v>7</v>
      </c>
      <c r="AL742" s="6">
        <f>0-Table1[[#This Row],[Spalte17]]</f>
        <v>-7</v>
      </c>
      <c r="AM74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42"/>
    </row>
    <row r="743" spans="1:42" x14ac:dyDescent="0.25">
      <c r="A743">
        <v>741</v>
      </c>
      <c r="B743" t="s">
        <v>656</v>
      </c>
      <c r="C743" s="1">
        <v>12</v>
      </c>
      <c r="D743" s="6">
        <f>-18+Table1[[#This Row],[Auf welchem Platz landet der FC St. Pauli in der 1. Bundesliga 2025/26?]]</f>
        <v>-6</v>
      </c>
      <c r="E743" t="s">
        <v>14</v>
      </c>
      <c r="F743" s="5">
        <v>5</v>
      </c>
      <c r="G743" t="s">
        <v>17</v>
      </c>
      <c r="H743" t="s">
        <v>25</v>
      </c>
      <c r="I743" t="s">
        <v>54</v>
      </c>
      <c r="J743" t="s">
        <v>56</v>
      </c>
      <c r="K743">
        <f t="shared" si="132"/>
        <v>0</v>
      </c>
      <c r="L743">
        <f t="shared" si="133"/>
        <v>1</v>
      </c>
      <c r="M743">
        <f t="shared" si="134"/>
        <v>1</v>
      </c>
      <c r="N743">
        <f t="shared" si="135"/>
        <v>0</v>
      </c>
      <c r="O743" s="5">
        <f>SUM(Table1[[#This Row],[Spalte5]:[Spalte6]])*5</f>
        <v>10</v>
      </c>
      <c r="P743" t="s">
        <v>78</v>
      </c>
      <c r="Q743" t="s">
        <v>34</v>
      </c>
      <c r="R743" t="s">
        <v>58</v>
      </c>
      <c r="S743">
        <f t="shared" si="136"/>
        <v>0</v>
      </c>
      <c r="T743">
        <f t="shared" si="137"/>
        <v>1</v>
      </c>
      <c r="U743">
        <f t="shared" si="138"/>
        <v>0</v>
      </c>
      <c r="V743" s="5">
        <f>SUM(Table1[[#This Row],[Spalte94]:[Spalte92]])*5</f>
        <v>5</v>
      </c>
      <c r="W743" t="s">
        <v>58</v>
      </c>
      <c r="X743" s="5">
        <f t="shared" si="139"/>
        <v>0</v>
      </c>
      <c r="Y743" t="s">
        <v>18</v>
      </c>
      <c r="Z743" s="5">
        <f t="shared" si="140"/>
        <v>0</v>
      </c>
      <c r="AA743" t="s">
        <v>19</v>
      </c>
      <c r="AB743" s="5">
        <f t="shared" si="141"/>
        <v>0</v>
      </c>
      <c r="AC743" t="s">
        <v>20</v>
      </c>
      <c r="AD743" s="5">
        <f t="shared" si="142"/>
        <v>0</v>
      </c>
      <c r="AE743" t="s">
        <v>32</v>
      </c>
      <c r="AF743" s="5">
        <f t="shared" si="143"/>
        <v>0</v>
      </c>
      <c r="AG743" s="1">
        <v>6</v>
      </c>
      <c r="AH743" s="6">
        <f>ABS(8-Table1[[#This Row],[Die 1. Frauen des FCSP landet in der Regionalliga Nord (12er Liga) auf Rang...?]])</f>
        <v>2</v>
      </c>
      <c r="AI743" s="6">
        <f>0-Table1[[#This Row],[Spalte16]]</f>
        <v>-2</v>
      </c>
      <c r="AJ743" s="1">
        <v>10</v>
      </c>
      <c r="AK743" s="6">
        <f>ABS(16-Table1[[#This Row],[Die U23 des FCSP landet in der Regionalliga Nord (18er Liga) auf Rang....?]])</f>
        <v>6</v>
      </c>
      <c r="AL743" s="6">
        <f>0-Table1[[#This Row],[Spalte17]]</f>
        <v>-6</v>
      </c>
      <c r="AM74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43"/>
    </row>
    <row r="744" spans="1:42" x14ac:dyDescent="0.25">
      <c r="A744">
        <v>742</v>
      </c>
      <c r="B744" t="s">
        <v>213</v>
      </c>
      <c r="C744" s="1">
        <v>13</v>
      </c>
      <c r="D744" s="6">
        <f>-18+Table1[[#This Row],[Auf welchem Platz landet der FC St. Pauli in der 1. Bundesliga 2025/26?]]</f>
        <v>-5</v>
      </c>
      <c r="E744" t="s">
        <v>25</v>
      </c>
      <c r="F744" s="5"/>
      <c r="G744" t="s">
        <v>14</v>
      </c>
      <c r="H744" t="s">
        <v>54</v>
      </c>
      <c r="I744" t="s">
        <v>25</v>
      </c>
      <c r="J744" t="s">
        <v>17</v>
      </c>
      <c r="K744">
        <f t="shared" si="132"/>
        <v>1</v>
      </c>
      <c r="L744">
        <f t="shared" si="133"/>
        <v>1</v>
      </c>
      <c r="M744">
        <f t="shared" si="134"/>
        <v>1</v>
      </c>
      <c r="N744">
        <f t="shared" si="135"/>
        <v>0</v>
      </c>
      <c r="O744" s="5">
        <f>SUM(Table1[[#This Row],[Spalte5]:[Spalte6]])*5</f>
        <v>15</v>
      </c>
      <c r="P744" t="s">
        <v>78</v>
      </c>
      <c r="Q744" t="s">
        <v>34</v>
      </c>
      <c r="R744" t="s">
        <v>133</v>
      </c>
      <c r="S744">
        <f t="shared" si="136"/>
        <v>0</v>
      </c>
      <c r="T744">
        <f t="shared" si="137"/>
        <v>1</v>
      </c>
      <c r="U744">
        <f t="shared" si="138"/>
        <v>0</v>
      </c>
      <c r="V744" s="5">
        <f>SUM(Table1[[#This Row],[Spalte94]:[Spalte92]])*5</f>
        <v>5</v>
      </c>
      <c r="W744" t="s">
        <v>34</v>
      </c>
      <c r="X744" s="5">
        <f t="shared" si="139"/>
        <v>0</v>
      </c>
      <c r="Y744" t="s">
        <v>52</v>
      </c>
      <c r="Z744" s="5">
        <f t="shared" si="140"/>
        <v>0</v>
      </c>
      <c r="AA744" t="s">
        <v>35</v>
      </c>
      <c r="AB744" s="5">
        <f t="shared" si="141"/>
        <v>0</v>
      </c>
      <c r="AC744" t="s">
        <v>20</v>
      </c>
      <c r="AD744" s="5">
        <f t="shared" si="142"/>
        <v>0</v>
      </c>
      <c r="AE744" t="s">
        <v>39</v>
      </c>
      <c r="AF744" s="5">
        <f t="shared" si="143"/>
        <v>0</v>
      </c>
      <c r="AG744" s="1">
        <v>5</v>
      </c>
      <c r="AH744" s="6">
        <f>ABS(8-Table1[[#This Row],[Die 1. Frauen des FCSP landet in der Regionalliga Nord (12er Liga) auf Rang...?]])</f>
        <v>3</v>
      </c>
      <c r="AI744" s="6">
        <f>0-Table1[[#This Row],[Spalte16]]</f>
        <v>-3</v>
      </c>
      <c r="AJ744" s="1">
        <v>10</v>
      </c>
      <c r="AK744" s="6">
        <f>ABS(16-Table1[[#This Row],[Die U23 des FCSP landet in der Regionalliga Nord (18er Liga) auf Rang....?]])</f>
        <v>6</v>
      </c>
      <c r="AL744" s="6">
        <f>0-Table1[[#This Row],[Spalte17]]</f>
        <v>-6</v>
      </c>
      <c r="AM74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44"/>
    </row>
    <row r="745" spans="1:42" x14ac:dyDescent="0.25">
      <c r="A745">
        <v>743</v>
      </c>
      <c r="B745" t="s">
        <v>614</v>
      </c>
      <c r="C745" s="1">
        <v>15</v>
      </c>
      <c r="D745" s="6">
        <f>-18+Table1[[#This Row],[Auf welchem Platz landet der FC St. Pauli in der 1. Bundesliga 2025/26?]]</f>
        <v>-3</v>
      </c>
      <c r="E745" t="s">
        <v>98</v>
      </c>
      <c r="F745" s="5"/>
      <c r="G745" t="s">
        <v>14</v>
      </c>
      <c r="H745" t="s">
        <v>56</v>
      </c>
      <c r="I745" t="s">
        <v>43</v>
      </c>
      <c r="J745" t="s">
        <v>25</v>
      </c>
      <c r="K745">
        <f t="shared" si="132"/>
        <v>1</v>
      </c>
      <c r="L745">
        <f t="shared" si="133"/>
        <v>1</v>
      </c>
      <c r="M745">
        <f t="shared" si="134"/>
        <v>0</v>
      </c>
      <c r="N745">
        <f t="shared" si="135"/>
        <v>0</v>
      </c>
      <c r="O745" s="5">
        <f>SUM(Table1[[#This Row],[Spalte5]:[Spalte6]])*5</f>
        <v>10</v>
      </c>
      <c r="P745" t="s">
        <v>78</v>
      </c>
      <c r="Q745" t="s">
        <v>23</v>
      </c>
      <c r="R745" t="s">
        <v>34</v>
      </c>
      <c r="S745">
        <f t="shared" si="136"/>
        <v>0</v>
      </c>
      <c r="T745">
        <f t="shared" si="137"/>
        <v>1</v>
      </c>
      <c r="U745">
        <f t="shared" si="138"/>
        <v>0</v>
      </c>
      <c r="V745" s="5">
        <f>SUM(Table1[[#This Row],[Spalte94]:[Spalte92]])*5</f>
        <v>5</v>
      </c>
      <c r="W745" t="s">
        <v>23</v>
      </c>
      <c r="X745" s="5">
        <f t="shared" si="139"/>
        <v>0</v>
      </c>
      <c r="Y745" t="s">
        <v>18</v>
      </c>
      <c r="Z745" s="5">
        <f t="shared" si="140"/>
        <v>0</v>
      </c>
      <c r="AA745" t="s">
        <v>19</v>
      </c>
      <c r="AB745" s="5">
        <f t="shared" si="141"/>
        <v>0</v>
      </c>
      <c r="AC745" t="s">
        <v>20</v>
      </c>
      <c r="AD745" s="5">
        <f t="shared" si="142"/>
        <v>0</v>
      </c>
      <c r="AE745" t="s">
        <v>32</v>
      </c>
      <c r="AF745" s="5">
        <f t="shared" si="143"/>
        <v>0</v>
      </c>
      <c r="AG745" s="1">
        <v>9</v>
      </c>
      <c r="AH745" s="6">
        <f>ABS(8-Table1[[#This Row],[Die 1. Frauen des FCSP landet in der Regionalliga Nord (12er Liga) auf Rang...?]])</f>
        <v>1</v>
      </c>
      <c r="AI745" s="6">
        <f>0-Table1[[#This Row],[Spalte16]]</f>
        <v>-1</v>
      </c>
      <c r="AJ745" s="1">
        <v>11</v>
      </c>
      <c r="AK745" s="6">
        <f>ABS(16-Table1[[#This Row],[Die U23 des FCSP landet in der Regionalliga Nord (18er Liga) auf Rang....?]])</f>
        <v>5</v>
      </c>
      <c r="AL745" s="6">
        <f>0-Table1[[#This Row],[Spalte17]]</f>
        <v>-5</v>
      </c>
      <c r="AM74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45"/>
    </row>
    <row r="746" spans="1:42" x14ac:dyDescent="0.25">
      <c r="A746">
        <v>744</v>
      </c>
      <c r="B746" t="s">
        <v>558</v>
      </c>
      <c r="C746" s="1">
        <v>11</v>
      </c>
      <c r="D746" s="6">
        <f>-18+Table1[[#This Row],[Auf welchem Platz landet der FC St. Pauli in der 1. Bundesliga 2025/26?]]</f>
        <v>-7</v>
      </c>
      <c r="E746" t="s">
        <v>14</v>
      </c>
      <c r="F746" s="5">
        <v>5</v>
      </c>
      <c r="G746" t="s">
        <v>14</v>
      </c>
      <c r="H746" t="s">
        <v>56</v>
      </c>
      <c r="I746" t="s">
        <v>16</v>
      </c>
      <c r="J746" t="s">
        <v>43</v>
      </c>
      <c r="K746">
        <f t="shared" si="132"/>
        <v>1</v>
      </c>
      <c r="L746">
        <f t="shared" si="133"/>
        <v>0</v>
      </c>
      <c r="M746">
        <f t="shared" si="134"/>
        <v>0</v>
      </c>
      <c r="N746">
        <f t="shared" si="135"/>
        <v>1</v>
      </c>
      <c r="O746" s="5">
        <f>SUM(Table1[[#This Row],[Spalte5]:[Spalte6]])*5</f>
        <v>10</v>
      </c>
      <c r="P746" t="s">
        <v>34</v>
      </c>
      <c r="Q746" t="s">
        <v>78</v>
      </c>
      <c r="R746" t="s">
        <v>41</v>
      </c>
      <c r="S746">
        <f t="shared" si="136"/>
        <v>0</v>
      </c>
      <c r="T746">
        <f t="shared" si="137"/>
        <v>1</v>
      </c>
      <c r="U746">
        <f t="shared" si="138"/>
        <v>0</v>
      </c>
      <c r="V746" s="5">
        <f>SUM(Table1[[#This Row],[Spalte94]:[Spalte92]])*5</f>
        <v>5</v>
      </c>
      <c r="W746" t="s">
        <v>15</v>
      </c>
      <c r="X746" s="5">
        <f t="shared" si="139"/>
        <v>0</v>
      </c>
      <c r="Y746" t="s">
        <v>30</v>
      </c>
      <c r="Z746" s="5">
        <f t="shared" si="140"/>
        <v>0</v>
      </c>
      <c r="AA746" t="s">
        <v>19</v>
      </c>
      <c r="AB746" s="5">
        <f t="shared" si="141"/>
        <v>0</v>
      </c>
      <c r="AC746" t="s">
        <v>20</v>
      </c>
      <c r="AD746" s="5">
        <f t="shared" si="142"/>
        <v>0</v>
      </c>
      <c r="AE746" t="s">
        <v>32</v>
      </c>
      <c r="AF746" s="5">
        <f t="shared" si="143"/>
        <v>0</v>
      </c>
      <c r="AG746" s="1">
        <v>5</v>
      </c>
      <c r="AH746" s="6">
        <f>ABS(8-Table1[[#This Row],[Die 1. Frauen des FCSP landet in der Regionalliga Nord (12er Liga) auf Rang...?]])</f>
        <v>3</v>
      </c>
      <c r="AI746" s="6">
        <f>0-Table1[[#This Row],[Spalte16]]</f>
        <v>-3</v>
      </c>
      <c r="AJ746" s="1">
        <v>12</v>
      </c>
      <c r="AK746" s="6">
        <f>ABS(16-Table1[[#This Row],[Die U23 des FCSP landet in der Regionalliga Nord (18er Liga) auf Rang....?]])</f>
        <v>4</v>
      </c>
      <c r="AL746" s="6">
        <f>0-Table1[[#This Row],[Spalte17]]</f>
        <v>-4</v>
      </c>
      <c r="AM74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46"/>
    </row>
    <row r="747" spans="1:42" x14ac:dyDescent="0.25">
      <c r="A747">
        <v>745</v>
      </c>
      <c r="B747" t="s">
        <v>151</v>
      </c>
      <c r="C747" s="1">
        <v>11</v>
      </c>
      <c r="D747" s="6">
        <f>-18+Table1[[#This Row],[Auf welchem Platz landet der FC St. Pauli in der 1. Bundesliga 2025/26?]]</f>
        <v>-7</v>
      </c>
      <c r="E747" t="s">
        <v>56</v>
      </c>
      <c r="F747" s="5"/>
      <c r="G747" t="s">
        <v>14</v>
      </c>
      <c r="H747" t="s">
        <v>56</v>
      </c>
      <c r="I747" t="s">
        <v>25</v>
      </c>
      <c r="J747" t="s">
        <v>43</v>
      </c>
      <c r="K747">
        <f t="shared" si="132"/>
        <v>1</v>
      </c>
      <c r="L747">
        <f t="shared" si="133"/>
        <v>1</v>
      </c>
      <c r="M747">
        <f t="shared" si="134"/>
        <v>0</v>
      </c>
      <c r="N747">
        <f t="shared" si="135"/>
        <v>0</v>
      </c>
      <c r="O747" s="5">
        <f>SUM(Table1[[#This Row],[Spalte5]:[Spalte6]])*5</f>
        <v>10</v>
      </c>
      <c r="P747" t="s">
        <v>24</v>
      </c>
      <c r="Q747" t="s">
        <v>34</v>
      </c>
      <c r="R747" t="s">
        <v>15</v>
      </c>
      <c r="S747">
        <f t="shared" si="136"/>
        <v>0</v>
      </c>
      <c r="T747">
        <f t="shared" si="137"/>
        <v>0</v>
      </c>
      <c r="U747">
        <f t="shared" si="138"/>
        <v>0</v>
      </c>
      <c r="V747" s="5">
        <f>SUM(Table1[[#This Row],[Spalte94]:[Spalte92]])*5</f>
        <v>0</v>
      </c>
      <c r="W747" t="s">
        <v>58</v>
      </c>
      <c r="X747" s="5">
        <f t="shared" si="139"/>
        <v>0</v>
      </c>
      <c r="Y747" t="s">
        <v>18</v>
      </c>
      <c r="Z747" s="5">
        <f t="shared" si="140"/>
        <v>0</v>
      </c>
      <c r="AA747" t="s">
        <v>19</v>
      </c>
      <c r="AB747" s="5">
        <f t="shared" si="141"/>
        <v>0</v>
      </c>
      <c r="AC747" t="s">
        <v>20</v>
      </c>
      <c r="AD747" s="5">
        <f t="shared" si="142"/>
        <v>0</v>
      </c>
      <c r="AE747" t="s">
        <v>32</v>
      </c>
      <c r="AF747" s="5">
        <f t="shared" si="143"/>
        <v>0</v>
      </c>
      <c r="AG747" s="1">
        <v>8</v>
      </c>
      <c r="AH747" s="6">
        <f>ABS(8-Table1[[#This Row],[Die 1. Frauen des FCSP landet in der Regionalliga Nord (12er Liga) auf Rang...?]])</f>
        <v>0</v>
      </c>
      <c r="AI747" s="6">
        <v>5</v>
      </c>
      <c r="AJ747" s="1">
        <v>14</v>
      </c>
      <c r="AK747" s="6">
        <f>ABS(16-Table1[[#This Row],[Die U23 des FCSP landet in der Regionalliga Nord (18er Liga) auf Rang....?]])</f>
        <v>2</v>
      </c>
      <c r="AL747" s="6">
        <f>0-Table1[[#This Row],[Spalte17]]</f>
        <v>-2</v>
      </c>
      <c r="AM74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47"/>
    </row>
    <row r="748" spans="1:42" x14ac:dyDescent="0.25">
      <c r="A748">
        <v>746</v>
      </c>
      <c r="B748" t="s">
        <v>958</v>
      </c>
      <c r="C748" s="1">
        <v>11</v>
      </c>
      <c r="D748" s="6">
        <f>-18+Table1[[#This Row],[Auf welchem Platz landet der FC St. Pauli in der 1. Bundesliga 2025/26?]]</f>
        <v>-7</v>
      </c>
      <c r="E748" t="s">
        <v>14</v>
      </c>
      <c r="F748" s="5">
        <v>5</v>
      </c>
      <c r="G748" t="s">
        <v>14</v>
      </c>
      <c r="H748" t="s">
        <v>56</v>
      </c>
      <c r="I748" t="s">
        <v>17</v>
      </c>
      <c r="J748" t="s">
        <v>25</v>
      </c>
      <c r="K748">
        <f t="shared" si="132"/>
        <v>1</v>
      </c>
      <c r="L748">
        <f t="shared" si="133"/>
        <v>1</v>
      </c>
      <c r="M748">
        <f t="shared" si="134"/>
        <v>1</v>
      </c>
      <c r="N748">
        <f t="shared" si="135"/>
        <v>0</v>
      </c>
      <c r="O748" s="5">
        <f>SUM(Table1[[#This Row],[Spalte5]:[Spalte6]])*5</f>
        <v>15</v>
      </c>
      <c r="P748" t="s">
        <v>24</v>
      </c>
      <c r="Q748" t="s">
        <v>34</v>
      </c>
      <c r="R748" t="s">
        <v>23</v>
      </c>
      <c r="S748">
        <f t="shared" si="136"/>
        <v>0</v>
      </c>
      <c r="T748">
        <f t="shared" si="137"/>
        <v>0</v>
      </c>
      <c r="U748">
        <f t="shared" si="138"/>
        <v>0</v>
      </c>
      <c r="V748" s="5">
        <f>SUM(Table1[[#This Row],[Spalte94]:[Spalte92]])*5</f>
        <v>0</v>
      </c>
      <c r="W748" t="s">
        <v>23</v>
      </c>
      <c r="X748" s="5">
        <f t="shared" si="139"/>
        <v>0</v>
      </c>
      <c r="Y748" t="s">
        <v>18</v>
      </c>
      <c r="Z748" s="5">
        <f t="shared" si="140"/>
        <v>0</v>
      </c>
      <c r="AA748" t="s">
        <v>19</v>
      </c>
      <c r="AB748" s="5">
        <f t="shared" si="141"/>
        <v>0</v>
      </c>
      <c r="AC748" t="s">
        <v>20</v>
      </c>
      <c r="AD748" s="5">
        <f t="shared" si="142"/>
        <v>0</v>
      </c>
      <c r="AE748" t="s">
        <v>32</v>
      </c>
      <c r="AF748" s="5">
        <f t="shared" si="143"/>
        <v>0</v>
      </c>
      <c r="AG748" s="1">
        <v>3</v>
      </c>
      <c r="AH748" s="6">
        <f>ABS(8-Table1[[#This Row],[Die 1. Frauen des FCSP landet in der Regionalliga Nord (12er Liga) auf Rang...?]])</f>
        <v>5</v>
      </c>
      <c r="AI748" s="6">
        <f>0-Table1[[#This Row],[Spalte16]]</f>
        <v>-5</v>
      </c>
      <c r="AJ748" s="1">
        <v>14</v>
      </c>
      <c r="AK748" s="6">
        <f>ABS(16-Table1[[#This Row],[Die U23 des FCSP landet in der Regionalliga Nord (18er Liga) auf Rang....?]])</f>
        <v>2</v>
      </c>
      <c r="AL748" s="6">
        <f>0-Table1[[#This Row],[Spalte17]]</f>
        <v>-2</v>
      </c>
      <c r="AM74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48"/>
    </row>
    <row r="749" spans="1:42" x14ac:dyDescent="0.25">
      <c r="A749">
        <v>747</v>
      </c>
      <c r="B749" t="s">
        <v>504</v>
      </c>
      <c r="C749" s="1">
        <v>12</v>
      </c>
      <c r="D749" s="6">
        <f>-18+Table1[[#This Row],[Auf welchem Platz landet der FC St. Pauli in der 1. Bundesliga 2025/26?]]</f>
        <v>-6</v>
      </c>
      <c r="E749" t="s">
        <v>14</v>
      </c>
      <c r="F749" s="5">
        <v>5</v>
      </c>
      <c r="G749" t="s">
        <v>56</v>
      </c>
      <c r="H749" t="s">
        <v>54</v>
      </c>
      <c r="I749" t="s">
        <v>14</v>
      </c>
      <c r="J749" t="s">
        <v>43</v>
      </c>
      <c r="K749">
        <f t="shared" si="132"/>
        <v>1</v>
      </c>
      <c r="L749">
        <f t="shared" si="133"/>
        <v>0</v>
      </c>
      <c r="M749">
        <f t="shared" si="134"/>
        <v>0</v>
      </c>
      <c r="N749">
        <f t="shared" si="135"/>
        <v>0</v>
      </c>
      <c r="O749" s="5">
        <f>SUM(Table1[[#This Row],[Spalte5]:[Spalte6]])*5</f>
        <v>5</v>
      </c>
      <c r="P749" t="s">
        <v>23</v>
      </c>
      <c r="Q749" t="s">
        <v>78</v>
      </c>
      <c r="R749" t="s">
        <v>34</v>
      </c>
      <c r="S749">
        <f t="shared" si="136"/>
        <v>0</v>
      </c>
      <c r="T749">
        <f t="shared" si="137"/>
        <v>1</v>
      </c>
      <c r="U749">
        <f t="shared" si="138"/>
        <v>0</v>
      </c>
      <c r="V749" s="5">
        <f>SUM(Table1[[#This Row],[Spalte94]:[Spalte92]])*5</f>
        <v>5</v>
      </c>
      <c r="W749" t="s">
        <v>50</v>
      </c>
      <c r="X749" s="5">
        <f t="shared" si="139"/>
        <v>0</v>
      </c>
      <c r="Y749" t="s">
        <v>18</v>
      </c>
      <c r="Z749" s="5">
        <f t="shared" si="140"/>
        <v>0</v>
      </c>
      <c r="AA749" t="s">
        <v>19</v>
      </c>
      <c r="AB749" s="5">
        <f t="shared" si="141"/>
        <v>0</v>
      </c>
      <c r="AC749" t="s">
        <v>20</v>
      </c>
      <c r="AD749" s="5">
        <f t="shared" si="142"/>
        <v>0</v>
      </c>
      <c r="AE749" t="s">
        <v>32</v>
      </c>
      <c r="AF749" s="5">
        <f t="shared" si="143"/>
        <v>0</v>
      </c>
      <c r="AG749" s="1">
        <v>6</v>
      </c>
      <c r="AH749" s="6">
        <f>ABS(8-Table1[[#This Row],[Die 1. Frauen des FCSP landet in der Regionalliga Nord (12er Liga) auf Rang...?]])</f>
        <v>2</v>
      </c>
      <c r="AI749" s="6">
        <f>0-Table1[[#This Row],[Spalte16]]</f>
        <v>-2</v>
      </c>
      <c r="AJ749" s="1">
        <v>15</v>
      </c>
      <c r="AK749" s="6">
        <f>ABS(16-Table1[[#This Row],[Die U23 des FCSP landet in der Regionalliga Nord (18er Liga) auf Rang....?]])</f>
        <v>1</v>
      </c>
      <c r="AL749" s="6">
        <f>0-Table1[[#This Row],[Spalte17]]</f>
        <v>-1</v>
      </c>
      <c r="AM74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49"/>
    </row>
    <row r="750" spans="1:42" x14ac:dyDescent="0.25">
      <c r="A750">
        <v>748</v>
      </c>
      <c r="B750" t="s">
        <v>620</v>
      </c>
      <c r="C750" s="1">
        <v>11</v>
      </c>
      <c r="D750" s="6">
        <f>-18+Table1[[#This Row],[Auf welchem Platz landet der FC St. Pauli in der 1. Bundesliga 2025/26?]]</f>
        <v>-7</v>
      </c>
      <c r="E750" t="s">
        <v>14</v>
      </c>
      <c r="F750" s="5">
        <v>5</v>
      </c>
      <c r="G750" t="s">
        <v>14</v>
      </c>
      <c r="H750" t="s">
        <v>56</v>
      </c>
      <c r="I750" t="s">
        <v>17</v>
      </c>
      <c r="J750" t="s">
        <v>43</v>
      </c>
      <c r="K750">
        <f t="shared" si="132"/>
        <v>1</v>
      </c>
      <c r="L750">
        <f t="shared" si="133"/>
        <v>0</v>
      </c>
      <c r="M750">
        <f t="shared" si="134"/>
        <v>1</v>
      </c>
      <c r="N750">
        <f t="shared" si="135"/>
        <v>0</v>
      </c>
      <c r="O750" s="5">
        <f>SUM(Table1[[#This Row],[Spalte5]:[Spalte6]])*5</f>
        <v>10</v>
      </c>
      <c r="P750" t="s">
        <v>34</v>
      </c>
      <c r="Q750" t="s">
        <v>78</v>
      </c>
      <c r="R750" t="s">
        <v>23</v>
      </c>
      <c r="S750">
        <f t="shared" si="136"/>
        <v>0</v>
      </c>
      <c r="T750">
        <f t="shared" si="137"/>
        <v>1</v>
      </c>
      <c r="U750">
        <f t="shared" si="138"/>
        <v>0</v>
      </c>
      <c r="V750" s="5">
        <f>SUM(Table1[[#This Row],[Spalte94]:[Spalte92]])*5</f>
        <v>5</v>
      </c>
      <c r="W750" t="s">
        <v>34</v>
      </c>
      <c r="X750" s="5">
        <f t="shared" si="139"/>
        <v>0</v>
      </c>
      <c r="Y750" t="s">
        <v>18</v>
      </c>
      <c r="Z750" s="5">
        <f t="shared" si="140"/>
        <v>0</v>
      </c>
      <c r="AA750" t="s">
        <v>65</v>
      </c>
      <c r="AB750" s="5">
        <f t="shared" si="141"/>
        <v>5</v>
      </c>
      <c r="AC750" t="s">
        <v>20</v>
      </c>
      <c r="AD750" s="5">
        <f t="shared" si="142"/>
        <v>0</v>
      </c>
      <c r="AE750" t="s">
        <v>28</v>
      </c>
      <c r="AF750" s="5">
        <f t="shared" si="143"/>
        <v>0</v>
      </c>
      <c r="AG750" s="1">
        <v>5</v>
      </c>
      <c r="AH750" s="6">
        <f>ABS(8-Table1[[#This Row],[Die 1. Frauen des FCSP landet in der Regionalliga Nord (12er Liga) auf Rang...?]])</f>
        <v>3</v>
      </c>
      <c r="AI750" s="6">
        <f>0-Table1[[#This Row],[Spalte16]]</f>
        <v>-3</v>
      </c>
      <c r="AJ750" s="1">
        <v>12</v>
      </c>
      <c r="AK750" s="6">
        <f>ABS(16-Table1[[#This Row],[Die U23 des FCSP landet in der Regionalliga Nord (18er Liga) auf Rang....?]])</f>
        <v>4</v>
      </c>
      <c r="AL750" s="6">
        <f>0-Table1[[#This Row],[Spalte17]]</f>
        <v>-4</v>
      </c>
      <c r="AM75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50"/>
    </row>
    <row r="751" spans="1:42" x14ac:dyDescent="0.25">
      <c r="A751">
        <v>749</v>
      </c>
      <c r="B751" t="s">
        <v>716</v>
      </c>
      <c r="C751" s="1">
        <v>13</v>
      </c>
      <c r="D751" s="6">
        <f>-18+Table1[[#This Row],[Auf welchem Platz landet der FC St. Pauli in der 1. Bundesliga 2025/26?]]</f>
        <v>-5</v>
      </c>
      <c r="E751" t="s">
        <v>14</v>
      </c>
      <c r="F751" s="5">
        <v>5</v>
      </c>
      <c r="G751" t="s">
        <v>14</v>
      </c>
      <c r="H751" t="s">
        <v>25</v>
      </c>
      <c r="I751" t="s">
        <v>43</v>
      </c>
      <c r="J751" t="s">
        <v>56</v>
      </c>
      <c r="K751">
        <f t="shared" si="132"/>
        <v>1</v>
      </c>
      <c r="L751">
        <f t="shared" si="133"/>
        <v>1</v>
      </c>
      <c r="M751">
        <f t="shared" si="134"/>
        <v>0</v>
      </c>
      <c r="N751">
        <f t="shared" si="135"/>
        <v>0</v>
      </c>
      <c r="O751" s="5">
        <f>SUM(Table1[[#This Row],[Spalte5]:[Spalte6]])*5</f>
        <v>10</v>
      </c>
      <c r="P751" t="s">
        <v>34</v>
      </c>
      <c r="Q751" t="s">
        <v>78</v>
      </c>
      <c r="R751" t="s">
        <v>41</v>
      </c>
      <c r="S751">
        <f t="shared" si="136"/>
        <v>0</v>
      </c>
      <c r="T751">
        <f t="shared" si="137"/>
        <v>1</v>
      </c>
      <c r="U751">
        <f t="shared" si="138"/>
        <v>0</v>
      </c>
      <c r="V751" s="5">
        <f>SUM(Table1[[#This Row],[Spalte94]:[Spalte92]])*5</f>
        <v>5</v>
      </c>
      <c r="W751" t="s">
        <v>34</v>
      </c>
      <c r="X751" s="5">
        <f t="shared" si="139"/>
        <v>0</v>
      </c>
      <c r="Y751" t="s">
        <v>52</v>
      </c>
      <c r="Z751" s="5">
        <f t="shared" si="140"/>
        <v>0</v>
      </c>
      <c r="AA751" t="s">
        <v>19</v>
      </c>
      <c r="AB751" s="5">
        <f t="shared" si="141"/>
        <v>0</v>
      </c>
      <c r="AC751" t="s">
        <v>20</v>
      </c>
      <c r="AD751" s="5">
        <f t="shared" si="142"/>
        <v>0</v>
      </c>
      <c r="AE751" t="s">
        <v>28</v>
      </c>
      <c r="AF751" s="5">
        <f t="shared" si="143"/>
        <v>0</v>
      </c>
      <c r="AG751" s="1">
        <v>7</v>
      </c>
      <c r="AH751" s="6">
        <f>ABS(8-Table1[[#This Row],[Die 1. Frauen des FCSP landet in der Regionalliga Nord (12er Liga) auf Rang...?]])</f>
        <v>1</v>
      </c>
      <c r="AI751" s="6">
        <f>0-Table1[[#This Row],[Spalte16]]</f>
        <v>-1</v>
      </c>
      <c r="AJ751" s="1">
        <v>8</v>
      </c>
      <c r="AK751" s="6">
        <f>ABS(16-Table1[[#This Row],[Die U23 des FCSP landet in der Regionalliga Nord (18er Liga) auf Rang....?]])</f>
        <v>8</v>
      </c>
      <c r="AL751" s="6">
        <f>0-Table1[[#This Row],[Spalte17]]</f>
        <v>-8</v>
      </c>
      <c r="AM75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51"/>
    </row>
    <row r="752" spans="1:42" x14ac:dyDescent="0.25">
      <c r="A752">
        <v>750</v>
      </c>
      <c r="B752" t="s">
        <v>369</v>
      </c>
      <c r="C752" s="1">
        <v>12</v>
      </c>
      <c r="D752" s="6">
        <f>-18+Table1[[#This Row],[Auf welchem Platz landet der FC St. Pauli in der 1. Bundesliga 2025/26?]]</f>
        <v>-6</v>
      </c>
      <c r="E752" t="s">
        <v>14</v>
      </c>
      <c r="F752" s="5">
        <v>5</v>
      </c>
      <c r="G752" t="s">
        <v>54</v>
      </c>
      <c r="H752" t="s">
        <v>56</v>
      </c>
      <c r="I752" t="s">
        <v>25</v>
      </c>
      <c r="J752" t="s">
        <v>14</v>
      </c>
      <c r="K752">
        <f t="shared" si="132"/>
        <v>1</v>
      </c>
      <c r="L752">
        <f t="shared" si="133"/>
        <v>1</v>
      </c>
      <c r="M752">
        <f t="shared" si="134"/>
        <v>0</v>
      </c>
      <c r="N752">
        <f t="shared" si="135"/>
        <v>0</v>
      </c>
      <c r="O752" s="5">
        <f>SUM(Table1[[#This Row],[Spalte5]:[Spalte6]])*5</f>
        <v>10</v>
      </c>
      <c r="P752" t="s">
        <v>34</v>
      </c>
      <c r="Q752" t="s">
        <v>24</v>
      </c>
      <c r="R752" t="s">
        <v>23</v>
      </c>
      <c r="S752">
        <f t="shared" si="136"/>
        <v>0</v>
      </c>
      <c r="T752">
        <f t="shared" si="137"/>
        <v>0</v>
      </c>
      <c r="U752">
        <f t="shared" si="138"/>
        <v>0</v>
      </c>
      <c r="V752" s="5">
        <f>SUM(Table1[[#This Row],[Spalte94]:[Spalte92]])*5</f>
        <v>0</v>
      </c>
      <c r="W752" t="s">
        <v>34</v>
      </c>
      <c r="X752" s="5">
        <f t="shared" si="139"/>
        <v>0</v>
      </c>
      <c r="Y752" t="s">
        <v>18</v>
      </c>
      <c r="Z752" s="5">
        <f t="shared" si="140"/>
        <v>0</v>
      </c>
      <c r="AA752" t="s">
        <v>19</v>
      </c>
      <c r="AB752" s="5">
        <f t="shared" si="141"/>
        <v>0</v>
      </c>
      <c r="AC752" t="s">
        <v>31</v>
      </c>
      <c r="AD752" s="5">
        <f t="shared" si="142"/>
        <v>0</v>
      </c>
      <c r="AE752" t="s">
        <v>28</v>
      </c>
      <c r="AF752" s="5">
        <f t="shared" si="143"/>
        <v>0</v>
      </c>
      <c r="AG752" s="1">
        <v>10</v>
      </c>
      <c r="AH752" s="6">
        <f>ABS(8-Table1[[#This Row],[Die 1. Frauen des FCSP landet in der Regionalliga Nord (12er Liga) auf Rang...?]])</f>
        <v>2</v>
      </c>
      <c r="AI752" s="6">
        <f>0-Table1[[#This Row],[Spalte16]]</f>
        <v>-2</v>
      </c>
      <c r="AJ752" s="1">
        <v>15</v>
      </c>
      <c r="AK752" s="6">
        <f>ABS(16-Table1[[#This Row],[Die U23 des FCSP landet in der Regionalliga Nord (18er Liga) auf Rang....?]])</f>
        <v>1</v>
      </c>
      <c r="AL752" s="6">
        <f>0-Table1[[#This Row],[Spalte17]]</f>
        <v>-1</v>
      </c>
      <c r="AM75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52"/>
    </row>
    <row r="753" spans="1:42" x14ac:dyDescent="0.25">
      <c r="A753">
        <v>751</v>
      </c>
      <c r="B753" t="s">
        <v>156</v>
      </c>
      <c r="C753" s="1">
        <v>8</v>
      </c>
      <c r="D753" s="6">
        <f>-18+Table1[[#This Row],[Auf welchem Platz landet der FC St. Pauli in der 1. Bundesliga 2025/26?]]</f>
        <v>-10</v>
      </c>
      <c r="E753" t="s">
        <v>56</v>
      </c>
      <c r="F753" s="5"/>
      <c r="G753" t="s">
        <v>14</v>
      </c>
      <c r="H753" t="s">
        <v>16</v>
      </c>
      <c r="I753" t="s">
        <v>25</v>
      </c>
      <c r="J753" t="s">
        <v>56</v>
      </c>
      <c r="K753">
        <f t="shared" si="132"/>
        <v>1</v>
      </c>
      <c r="L753">
        <f t="shared" si="133"/>
        <v>1</v>
      </c>
      <c r="M753">
        <f t="shared" si="134"/>
        <v>0</v>
      </c>
      <c r="N753">
        <f t="shared" si="135"/>
        <v>1</v>
      </c>
      <c r="O753" s="5">
        <f>SUM(Table1[[#This Row],[Spalte5]:[Spalte6]])*5</f>
        <v>15</v>
      </c>
      <c r="P753" t="s">
        <v>78</v>
      </c>
      <c r="Q753" t="s">
        <v>34</v>
      </c>
      <c r="R753" t="s">
        <v>15</v>
      </c>
      <c r="S753">
        <f t="shared" si="136"/>
        <v>0</v>
      </c>
      <c r="T753">
        <f t="shared" si="137"/>
        <v>1</v>
      </c>
      <c r="U753">
        <f t="shared" si="138"/>
        <v>0</v>
      </c>
      <c r="V753" s="5">
        <f>SUM(Table1[[#This Row],[Spalte94]:[Spalte92]])*5</f>
        <v>5</v>
      </c>
      <c r="W753" t="s">
        <v>15</v>
      </c>
      <c r="X753" s="5">
        <f t="shared" si="139"/>
        <v>0</v>
      </c>
      <c r="Y753" t="s">
        <v>18</v>
      </c>
      <c r="Z753" s="5">
        <f t="shared" si="140"/>
        <v>0</v>
      </c>
      <c r="AA753" t="s">
        <v>19</v>
      </c>
      <c r="AB753" s="5">
        <f t="shared" si="141"/>
        <v>0</v>
      </c>
      <c r="AC753" t="s">
        <v>20</v>
      </c>
      <c r="AD753" s="5">
        <f t="shared" si="142"/>
        <v>0</v>
      </c>
      <c r="AE753" t="s">
        <v>32</v>
      </c>
      <c r="AF753" s="5">
        <f t="shared" si="143"/>
        <v>0</v>
      </c>
      <c r="AG753" s="1">
        <v>6</v>
      </c>
      <c r="AH753" s="6">
        <f>ABS(8-Table1[[#This Row],[Die 1. Frauen des FCSP landet in der Regionalliga Nord (12er Liga) auf Rang...?]])</f>
        <v>2</v>
      </c>
      <c r="AI753" s="6">
        <f>0-Table1[[#This Row],[Spalte16]]</f>
        <v>-2</v>
      </c>
      <c r="AJ753" s="1">
        <v>14</v>
      </c>
      <c r="AK753" s="6">
        <f>ABS(16-Table1[[#This Row],[Die U23 des FCSP landet in der Regionalliga Nord (18er Liga) auf Rang....?]])</f>
        <v>2</v>
      </c>
      <c r="AL753" s="6">
        <f>0-Table1[[#This Row],[Spalte17]]</f>
        <v>-2</v>
      </c>
      <c r="AM75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53"/>
    </row>
    <row r="754" spans="1:42" x14ac:dyDescent="0.25">
      <c r="A754">
        <v>752</v>
      </c>
      <c r="B754" t="s">
        <v>195</v>
      </c>
      <c r="C754" s="1">
        <v>12</v>
      </c>
      <c r="D754" s="6">
        <f>-18+Table1[[#This Row],[Auf welchem Platz landet der FC St. Pauli in der 1. Bundesliga 2025/26?]]</f>
        <v>-6</v>
      </c>
      <c r="E754" t="s">
        <v>14</v>
      </c>
      <c r="F754" s="5">
        <v>5</v>
      </c>
      <c r="G754" t="s">
        <v>14</v>
      </c>
      <c r="H754" t="s">
        <v>56</v>
      </c>
      <c r="I754" t="s">
        <v>25</v>
      </c>
      <c r="J754" t="s">
        <v>43</v>
      </c>
      <c r="K754">
        <f t="shared" si="132"/>
        <v>1</v>
      </c>
      <c r="L754">
        <f t="shared" si="133"/>
        <v>1</v>
      </c>
      <c r="M754">
        <f t="shared" si="134"/>
        <v>0</v>
      </c>
      <c r="N754">
        <f t="shared" si="135"/>
        <v>0</v>
      </c>
      <c r="O754" s="5">
        <f>SUM(Table1[[#This Row],[Spalte5]:[Spalte6]])*5</f>
        <v>10</v>
      </c>
      <c r="P754" t="s">
        <v>34</v>
      </c>
      <c r="Q754" t="s">
        <v>78</v>
      </c>
      <c r="R754" t="s">
        <v>23</v>
      </c>
      <c r="S754">
        <f t="shared" si="136"/>
        <v>0</v>
      </c>
      <c r="T754">
        <f t="shared" si="137"/>
        <v>1</v>
      </c>
      <c r="U754">
        <f t="shared" si="138"/>
        <v>0</v>
      </c>
      <c r="V754" s="5">
        <f>SUM(Table1[[#This Row],[Spalte94]:[Spalte92]])*5</f>
        <v>5</v>
      </c>
      <c r="W754" t="s">
        <v>58</v>
      </c>
      <c r="X754" s="5">
        <f t="shared" si="139"/>
        <v>0</v>
      </c>
      <c r="Y754" t="s">
        <v>18</v>
      </c>
      <c r="Z754" s="5">
        <f t="shared" si="140"/>
        <v>0</v>
      </c>
      <c r="AA754" t="s">
        <v>65</v>
      </c>
      <c r="AB754" s="5">
        <f t="shared" si="141"/>
        <v>5</v>
      </c>
      <c r="AC754" t="s">
        <v>20</v>
      </c>
      <c r="AD754" s="5">
        <f t="shared" si="142"/>
        <v>0</v>
      </c>
      <c r="AE754" t="s">
        <v>32</v>
      </c>
      <c r="AF754" s="5">
        <f t="shared" si="143"/>
        <v>0</v>
      </c>
      <c r="AG754" s="1">
        <v>4</v>
      </c>
      <c r="AH754" s="6">
        <f>ABS(8-Table1[[#This Row],[Die 1. Frauen des FCSP landet in der Regionalliga Nord (12er Liga) auf Rang...?]])</f>
        <v>4</v>
      </c>
      <c r="AI754" s="6">
        <f>0-Table1[[#This Row],[Spalte16]]</f>
        <v>-4</v>
      </c>
      <c r="AJ754" s="1">
        <v>12</v>
      </c>
      <c r="AK754" s="6">
        <f>ABS(16-Table1[[#This Row],[Die U23 des FCSP landet in der Regionalliga Nord (18er Liga) auf Rang....?]])</f>
        <v>4</v>
      </c>
      <c r="AL754" s="6">
        <f>0-Table1[[#This Row],[Spalte17]]</f>
        <v>-4</v>
      </c>
      <c r="AM75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54"/>
    </row>
    <row r="755" spans="1:42" x14ac:dyDescent="0.25">
      <c r="A755">
        <v>753</v>
      </c>
      <c r="B755" t="s">
        <v>867</v>
      </c>
      <c r="C755" s="1">
        <v>13</v>
      </c>
      <c r="D755" s="6">
        <f>-18+Table1[[#This Row],[Auf welchem Platz landet der FC St. Pauli in der 1. Bundesliga 2025/26?]]</f>
        <v>-5</v>
      </c>
      <c r="E755" t="s">
        <v>14</v>
      </c>
      <c r="F755" s="5">
        <v>5</v>
      </c>
      <c r="G755" t="s">
        <v>14</v>
      </c>
      <c r="H755" t="s">
        <v>54</v>
      </c>
      <c r="I755" t="s">
        <v>56</v>
      </c>
      <c r="J755" t="s">
        <v>16</v>
      </c>
      <c r="K755">
        <f t="shared" si="132"/>
        <v>1</v>
      </c>
      <c r="L755">
        <f t="shared" si="133"/>
        <v>0</v>
      </c>
      <c r="M755">
        <f t="shared" si="134"/>
        <v>0</v>
      </c>
      <c r="N755">
        <f t="shared" si="135"/>
        <v>1</v>
      </c>
      <c r="O755" s="5">
        <f>SUM(Table1[[#This Row],[Spalte5]:[Spalte6]])*5</f>
        <v>10</v>
      </c>
      <c r="P755" t="s">
        <v>34</v>
      </c>
      <c r="Q755" t="s">
        <v>24</v>
      </c>
      <c r="R755" t="s">
        <v>78</v>
      </c>
      <c r="S755">
        <f t="shared" si="136"/>
        <v>0</v>
      </c>
      <c r="T755">
        <f t="shared" si="137"/>
        <v>1</v>
      </c>
      <c r="U755">
        <f t="shared" si="138"/>
        <v>0</v>
      </c>
      <c r="V755" s="5">
        <f>SUM(Table1[[#This Row],[Spalte94]:[Spalte92]])*5</f>
        <v>5</v>
      </c>
      <c r="W755" t="s">
        <v>34</v>
      </c>
      <c r="X755" s="5">
        <f t="shared" si="139"/>
        <v>0</v>
      </c>
      <c r="Y755" t="s">
        <v>26</v>
      </c>
      <c r="Z755" s="5">
        <f t="shared" si="140"/>
        <v>0</v>
      </c>
      <c r="AA755" t="s">
        <v>19</v>
      </c>
      <c r="AB755" s="5">
        <f t="shared" si="141"/>
        <v>0</v>
      </c>
      <c r="AC755" t="s">
        <v>27</v>
      </c>
      <c r="AD755" s="5">
        <f t="shared" si="142"/>
        <v>5</v>
      </c>
      <c r="AE755" t="s">
        <v>32</v>
      </c>
      <c r="AF755" s="5">
        <f t="shared" si="143"/>
        <v>0</v>
      </c>
      <c r="AG755" s="1">
        <v>4</v>
      </c>
      <c r="AH755" s="6">
        <f>ABS(8-Table1[[#This Row],[Die 1. Frauen des FCSP landet in der Regionalliga Nord (12er Liga) auf Rang...?]])</f>
        <v>4</v>
      </c>
      <c r="AI755" s="6">
        <f>0-Table1[[#This Row],[Spalte16]]</f>
        <v>-4</v>
      </c>
      <c r="AJ755" s="1">
        <v>6</v>
      </c>
      <c r="AK755" s="6">
        <f>ABS(16-Table1[[#This Row],[Die U23 des FCSP landet in der Regionalliga Nord (18er Liga) auf Rang....?]])</f>
        <v>10</v>
      </c>
      <c r="AL755" s="6">
        <f>0-Table1[[#This Row],[Spalte17]]</f>
        <v>-10</v>
      </c>
      <c r="AM75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55"/>
    </row>
    <row r="756" spans="1:42" x14ac:dyDescent="0.25">
      <c r="A756">
        <v>754</v>
      </c>
      <c r="B756" t="s">
        <v>397</v>
      </c>
      <c r="C756" s="1">
        <v>11</v>
      </c>
      <c r="D756" s="6">
        <f>-18+Table1[[#This Row],[Auf welchem Platz landet der FC St. Pauli in der 1. Bundesliga 2025/26?]]</f>
        <v>-7</v>
      </c>
      <c r="E756" t="s">
        <v>14</v>
      </c>
      <c r="F756" s="5">
        <v>5</v>
      </c>
      <c r="G756" t="s">
        <v>25</v>
      </c>
      <c r="H756" t="s">
        <v>56</v>
      </c>
      <c r="I756" t="s">
        <v>14</v>
      </c>
      <c r="J756" t="s">
        <v>16</v>
      </c>
      <c r="K756">
        <f t="shared" si="132"/>
        <v>1</v>
      </c>
      <c r="L756">
        <f t="shared" si="133"/>
        <v>1</v>
      </c>
      <c r="M756">
        <f t="shared" si="134"/>
        <v>0</v>
      </c>
      <c r="N756">
        <f t="shared" si="135"/>
        <v>1</v>
      </c>
      <c r="O756" s="5">
        <f>SUM(Table1[[#This Row],[Spalte5]:[Spalte6]])*5</f>
        <v>15</v>
      </c>
      <c r="P756" t="s">
        <v>78</v>
      </c>
      <c r="Q756" t="s">
        <v>34</v>
      </c>
      <c r="R756" t="s">
        <v>23</v>
      </c>
      <c r="S756">
        <f t="shared" si="136"/>
        <v>0</v>
      </c>
      <c r="T756">
        <f t="shared" si="137"/>
        <v>1</v>
      </c>
      <c r="U756">
        <f t="shared" si="138"/>
        <v>0</v>
      </c>
      <c r="V756" s="5">
        <f>SUM(Table1[[#This Row],[Spalte94]:[Spalte92]])*5</f>
        <v>5</v>
      </c>
      <c r="W756" t="s">
        <v>58</v>
      </c>
      <c r="X756" s="5">
        <f t="shared" si="139"/>
        <v>0</v>
      </c>
      <c r="Y756" t="s">
        <v>46</v>
      </c>
      <c r="Z756" s="5">
        <f t="shared" si="140"/>
        <v>0</v>
      </c>
      <c r="AA756" t="s">
        <v>19</v>
      </c>
      <c r="AB756" s="5">
        <f t="shared" si="141"/>
        <v>0</v>
      </c>
      <c r="AC756" t="s">
        <v>20</v>
      </c>
      <c r="AD756" s="5">
        <f t="shared" si="142"/>
        <v>0</v>
      </c>
      <c r="AE756" t="s">
        <v>37</v>
      </c>
      <c r="AF756" s="5">
        <f t="shared" si="143"/>
        <v>0</v>
      </c>
      <c r="AG756" s="1">
        <v>3</v>
      </c>
      <c r="AH756" s="6">
        <f>ABS(8-Table1[[#This Row],[Die 1. Frauen des FCSP landet in der Regionalliga Nord (12er Liga) auf Rang...?]])</f>
        <v>5</v>
      </c>
      <c r="AI756" s="6">
        <f>0-Table1[[#This Row],[Spalte16]]</f>
        <v>-5</v>
      </c>
      <c r="AJ756" s="1">
        <v>9</v>
      </c>
      <c r="AK756" s="6">
        <f>ABS(16-Table1[[#This Row],[Die U23 des FCSP landet in der Regionalliga Nord (18er Liga) auf Rang....?]])</f>
        <v>7</v>
      </c>
      <c r="AL756" s="6">
        <f>0-Table1[[#This Row],[Spalte17]]</f>
        <v>-7</v>
      </c>
      <c r="AM75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56"/>
    </row>
    <row r="757" spans="1:42" x14ac:dyDescent="0.25">
      <c r="A757">
        <v>755</v>
      </c>
      <c r="B757" t="s">
        <v>970</v>
      </c>
      <c r="C757" s="1">
        <v>7</v>
      </c>
      <c r="D757" s="6">
        <f>-18+Table1[[#This Row],[Auf welchem Platz landet der FC St. Pauli in der 1. Bundesliga 2025/26?]]</f>
        <v>-11</v>
      </c>
      <c r="E757" t="s">
        <v>14</v>
      </c>
      <c r="F757" s="5">
        <v>5</v>
      </c>
      <c r="G757" t="s">
        <v>14</v>
      </c>
      <c r="H757" t="s">
        <v>56</v>
      </c>
      <c r="I757" t="s">
        <v>17</v>
      </c>
      <c r="J757" t="s">
        <v>16</v>
      </c>
      <c r="K757">
        <f t="shared" si="132"/>
        <v>1</v>
      </c>
      <c r="L757">
        <f t="shared" si="133"/>
        <v>0</v>
      </c>
      <c r="M757">
        <f t="shared" si="134"/>
        <v>1</v>
      </c>
      <c r="N757">
        <f t="shared" si="135"/>
        <v>1</v>
      </c>
      <c r="O757" s="5">
        <f>SUM(Table1[[#This Row],[Spalte5]:[Spalte6]])*5</f>
        <v>15</v>
      </c>
      <c r="P757" t="s">
        <v>78</v>
      </c>
      <c r="Q757" t="s">
        <v>41</v>
      </c>
      <c r="R757" t="s">
        <v>23</v>
      </c>
      <c r="S757">
        <f t="shared" si="136"/>
        <v>0</v>
      </c>
      <c r="T757">
        <f t="shared" si="137"/>
        <v>1</v>
      </c>
      <c r="U757">
        <f t="shared" si="138"/>
        <v>0</v>
      </c>
      <c r="V757" s="5">
        <f>SUM(Table1[[#This Row],[Spalte94]:[Spalte92]])*5</f>
        <v>5</v>
      </c>
      <c r="W757" t="s">
        <v>23</v>
      </c>
      <c r="X757" s="5">
        <f t="shared" si="139"/>
        <v>0</v>
      </c>
      <c r="Y757" t="s">
        <v>18</v>
      </c>
      <c r="Z757" s="5">
        <f t="shared" si="140"/>
        <v>0</v>
      </c>
      <c r="AA757" t="s">
        <v>65</v>
      </c>
      <c r="AB757" s="5">
        <f t="shared" si="141"/>
        <v>5</v>
      </c>
      <c r="AC757" t="s">
        <v>31</v>
      </c>
      <c r="AD757" s="5">
        <f t="shared" si="142"/>
        <v>0</v>
      </c>
      <c r="AE757" t="s">
        <v>32</v>
      </c>
      <c r="AF757" s="5">
        <f t="shared" si="143"/>
        <v>0</v>
      </c>
      <c r="AG757" s="1">
        <v>4</v>
      </c>
      <c r="AH757" s="6">
        <f>ABS(8-Table1[[#This Row],[Die 1. Frauen des FCSP landet in der Regionalliga Nord (12er Liga) auf Rang...?]])</f>
        <v>4</v>
      </c>
      <c r="AI757" s="6">
        <f>0-Table1[[#This Row],[Spalte16]]</f>
        <v>-4</v>
      </c>
      <c r="AJ757" s="1">
        <v>12</v>
      </c>
      <c r="AK757" s="6">
        <f>ABS(16-Table1[[#This Row],[Die U23 des FCSP landet in der Regionalliga Nord (18er Liga) auf Rang....?]])</f>
        <v>4</v>
      </c>
      <c r="AL757" s="6">
        <f>0-Table1[[#This Row],[Spalte17]]</f>
        <v>-4</v>
      </c>
      <c r="AM75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57"/>
    </row>
    <row r="758" spans="1:42" x14ac:dyDescent="0.25">
      <c r="A758">
        <v>756</v>
      </c>
      <c r="B758" t="s">
        <v>764</v>
      </c>
      <c r="C758" s="1">
        <v>14</v>
      </c>
      <c r="D758" s="6">
        <f>-18+Table1[[#This Row],[Auf welchem Platz landet der FC St. Pauli in der 1. Bundesliga 2025/26?]]</f>
        <v>-4</v>
      </c>
      <c r="E758" t="s">
        <v>54</v>
      </c>
      <c r="F758" s="5"/>
      <c r="G758" t="s">
        <v>14</v>
      </c>
      <c r="H758" t="s">
        <v>54</v>
      </c>
      <c r="I758" t="s">
        <v>16</v>
      </c>
      <c r="J758" t="s">
        <v>43</v>
      </c>
      <c r="K758">
        <f t="shared" si="132"/>
        <v>1</v>
      </c>
      <c r="L758">
        <f t="shared" si="133"/>
        <v>0</v>
      </c>
      <c r="M758">
        <f t="shared" si="134"/>
        <v>0</v>
      </c>
      <c r="N758">
        <f t="shared" si="135"/>
        <v>1</v>
      </c>
      <c r="O758" s="5">
        <f>SUM(Table1[[#This Row],[Spalte5]:[Spalte6]])*5</f>
        <v>10</v>
      </c>
      <c r="P758" t="s">
        <v>34</v>
      </c>
      <c r="Q758" t="s">
        <v>41</v>
      </c>
      <c r="R758" t="s">
        <v>78</v>
      </c>
      <c r="S758">
        <f t="shared" si="136"/>
        <v>0</v>
      </c>
      <c r="T758">
        <f t="shared" si="137"/>
        <v>1</v>
      </c>
      <c r="U758">
        <f t="shared" si="138"/>
        <v>0</v>
      </c>
      <c r="V758" s="5">
        <f>SUM(Table1[[#This Row],[Spalte94]:[Spalte92]])*5</f>
        <v>5</v>
      </c>
      <c r="W758" t="s">
        <v>15</v>
      </c>
      <c r="X758" s="5">
        <f t="shared" si="139"/>
        <v>0</v>
      </c>
      <c r="Y758" t="s">
        <v>46</v>
      </c>
      <c r="Z758" s="5">
        <f t="shared" si="140"/>
        <v>0</v>
      </c>
      <c r="AA758" t="s">
        <v>19</v>
      </c>
      <c r="AB758" s="5">
        <f t="shared" si="141"/>
        <v>0</v>
      </c>
      <c r="AC758" t="s">
        <v>20</v>
      </c>
      <c r="AD758" s="5">
        <f t="shared" si="142"/>
        <v>0</v>
      </c>
      <c r="AE758" t="s">
        <v>32</v>
      </c>
      <c r="AF758" s="5">
        <f t="shared" si="143"/>
        <v>0</v>
      </c>
      <c r="AG758" s="1">
        <v>5</v>
      </c>
      <c r="AH758" s="6">
        <f>ABS(8-Table1[[#This Row],[Die 1. Frauen des FCSP landet in der Regionalliga Nord (12er Liga) auf Rang...?]])</f>
        <v>3</v>
      </c>
      <c r="AI758" s="6">
        <f>0-Table1[[#This Row],[Spalte16]]</f>
        <v>-3</v>
      </c>
      <c r="AJ758" s="1">
        <v>14</v>
      </c>
      <c r="AK758" s="6">
        <f>ABS(16-Table1[[#This Row],[Die U23 des FCSP landet in der Regionalliga Nord (18er Liga) auf Rang....?]])</f>
        <v>2</v>
      </c>
      <c r="AL758" s="6">
        <f>0-Table1[[#This Row],[Spalte17]]</f>
        <v>-2</v>
      </c>
      <c r="AM75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58"/>
    </row>
    <row r="759" spans="1:42" x14ac:dyDescent="0.25">
      <c r="A759">
        <v>757</v>
      </c>
      <c r="B759" t="s">
        <v>533</v>
      </c>
      <c r="C759" s="1">
        <v>12</v>
      </c>
      <c r="D759" s="6">
        <f>-18+Table1[[#This Row],[Auf welchem Platz landet der FC St. Pauli in der 1. Bundesliga 2025/26?]]</f>
        <v>-6</v>
      </c>
      <c r="E759" t="s">
        <v>56</v>
      </c>
      <c r="F759" s="5"/>
      <c r="G759" t="s">
        <v>14</v>
      </c>
      <c r="H759" t="s">
        <v>56</v>
      </c>
      <c r="I759" t="s">
        <v>17</v>
      </c>
      <c r="J759" t="s">
        <v>25</v>
      </c>
      <c r="K759">
        <f t="shared" si="132"/>
        <v>1</v>
      </c>
      <c r="L759">
        <f t="shared" si="133"/>
        <v>1</v>
      </c>
      <c r="M759">
        <f t="shared" si="134"/>
        <v>1</v>
      </c>
      <c r="N759">
        <f t="shared" si="135"/>
        <v>0</v>
      </c>
      <c r="O759" s="5">
        <f>SUM(Table1[[#This Row],[Spalte5]:[Spalte6]])*5</f>
        <v>15</v>
      </c>
      <c r="P759" t="s">
        <v>34</v>
      </c>
      <c r="Q759" t="s">
        <v>78</v>
      </c>
      <c r="R759" t="s">
        <v>15</v>
      </c>
      <c r="S759">
        <f t="shared" si="136"/>
        <v>0</v>
      </c>
      <c r="T759">
        <f t="shared" si="137"/>
        <v>1</v>
      </c>
      <c r="U759">
        <f t="shared" si="138"/>
        <v>0</v>
      </c>
      <c r="V759" s="5">
        <f>SUM(Table1[[#This Row],[Spalte94]:[Spalte92]])*5</f>
        <v>5</v>
      </c>
      <c r="W759" t="s">
        <v>34</v>
      </c>
      <c r="X759" s="5">
        <f t="shared" si="139"/>
        <v>0</v>
      </c>
      <c r="Y759" t="s">
        <v>46</v>
      </c>
      <c r="Z759" s="5">
        <f t="shared" si="140"/>
        <v>0</v>
      </c>
      <c r="AA759" t="s">
        <v>19</v>
      </c>
      <c r="AB759" s="5">
        <f t="shared" si="141"/>
        <v>0</v>
      </c>
      <c r="AC759" t="s">
        <v>20</v>
      </c>
      <c r="AD759" s="5">
        <f t="shared" si="142"/>
        <v>0</v>
      </c>
      <c r="AE759" t="s">
        <v>28</v>
      </c>
      <c r="AF759" s="5">
        <f t="shared" si="143"/>
        <v>0</v>
      </c>
      <c r="AG759" s="1">
        <v>6</v>
      </c>
      <c r="AH759" s="6">
        <f>ABS(8-Table1[[#This Row],[Die 1. Frauen des FCSP landet in der Regionalliga Nord (12er Liga) auf Rang...?]])</f>
        <v>2</v>
      </c>
      <c r="AI759" s="6">
        <f>0-Table1[[#This Row],[Spalte16]]</f>
        <v>-2</v>
      </c>
      <c r="AJ759" s="1">
        <v>10</v>
      </c>
      <c r="AK759" s="6">
        <f>ABS(16-Table1[[#This Row],[Die U23 des FCSP landet in der Regionalliga Nord (18er Liga) auf Rang....?]])</f>
        <v>6</v>
      </c>
      <c r="AL759" s="6">
        <f>0-Table1[[#This Row],[Spalte17]]</f>
        <v>-6</v>
      </c>
      <c r="AM75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59"/>
    </row>
    <row r="760" spans="1:42" x14ac:dyDescent="0.25">
      <c r="A760">
        <v>758</v>
      </c>
      <c r="B760" t="s">
        <v>427</v>
      </c>
      <c r="C760" s="1">
        <v>15</v>
      </c>
      <c r="D760" s="6">
        <f>-18+Table1[[#This Row],[Auf welchem Platz landet der FC St. Pauli in der 1. Bundesliga 2025/26?]]</f>
        <v>-3</v>
      </c>
      <c r="E760" t="s">
        <v>14</v>
      </c>
      <c r="F760" s="5">
        <v>5</v>
      </c>
      <c r="G760" t="s">
        <v>14</v>
      </c>
      <c r="H760" t="s">
        <v>54</v>
      </c>
      <c r="I760" t="s">
        <v>25</v>
      </c>
      <c r="J760" t="s">
        <v>56</v>
      </c>
      <c r="K760">
        <f t="shared" si="132"/>
        <v>1</v>
      </c>
      <c r="L760">
        <f t="shared" si="133"/>
        <v>1</v>
      </c>
      <c r="M760">
        <f t="shared" si="134"/>
        <v>0</v>
      </c>
      <c r="N760">
        <f t="shared" si="135"/>
        <v>0</v>
      </c>
      <c r="O760" s="5">
        <f>SUM(Table1[[#This Row],[Spalte5]:[Spalte6]])*5</f>
        <v>10</v>
      </c>
      <c r="P760" t="s">
        <v>34</v>
      </c>
      <c r="Q760" t="s">
        <v>23</v>
      </c>
      <c r="R760" t="s">
        <v>15</v>
      </c>
      <c r="S760">
        <f t="shared" si="136"/>
        <v>0</v>
      </c>
      <c r="T760">
        <f t="shared" si="137"/>
        <v>0</v>
      </c>
      <c r="U760">
        <f t="shared" si="138"/>
        <v>0</v>
      </c>
      <c r="V760" s="5">
        <f>SUM(Table1[[#This Row],[Spalte94]:[Spalte92]])*5</f>
        <v>0</v>
      </c>
      <c r="W760" t="s">
        <v>34</v>
      </c>
      <c r="X760" s="5">
        <f t="shared" si="139"/>
        <v>0</v>
      </c>
      <c r="Y760" t="s">
        <v>18</v>
      </c>
      <c r="Z760" s="5">
        <f t="shared" si="140"/>
        <v>0</v>
      </c>
      <c r="AA760" t="s">
        <v>19</v>
      </c>
      <c r="AB760" s="5">
        <f t="shared" si="141"/>
        <v>0</v>
      </c>
      <c r="AC760" t="s">
        <v>20</v>
      </c>
      <c r="AD760" s="5">
        <f t="shared" si="142"/>
        <v>0</v>
      </c>
      <c r="AE760" t="s">
        <v>28</v>
      </c>
      <c r="AF760" s="5">
        <f t="shared" si="143"/>
        <v>0</v>
      </c>
      <c r="AG760" s="1">
        <v>5</v>
      </c>
      <c r="AH760" s="6">
        <f>ABS(8-Table1[[#This Row],[Die 1. Frauen des FCSP landet in der Regionalliga Nord (12er Liga) auf Rang...?]])</f>
        <v>3</v>
      </c>
      <c r="AI760" s="6">
        <f>0-Table1[[#This Row],[Spalte16]]</f>
        <v>-3</v>
      </c>
      <c r="AJ760" s="1">
        <v>13</v>
      </c>
      <c r="AK760" s="6">
        <f>ABS(16-Table1[[#This Row],[Die U23 des FCSP landet in der Regionalliga Nord (18er Liga) auf Rang....?]])</f>
        <v>3</v>
      </c>
      <c r="AL760" s="6">
        <f>0-Table1[[#This Row],[Spalte17]]</f>
        <v>-3</v>
      </c>
      <c r="AM76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60"/>
    </row>
    <row r="761" spans="1:42" x14ac:dyDescent="0.25">
      <c r="A761">
        <v>759</v>
      </c>
      <c r="B761" t="s">
        <v>66</v>
      </c>
      <c r="C761" s="1">
        <v>12</v>
      </c>
      <c r="D761" s="6">
        <f>-18+Table1[[#This Row],[Auf welchem Platz landet der FC St. Pauli in der 1. Bundesliga 2025/26?]]</f>
        <v>-6</v>
      </c>
      <c r="E761" t="s">
        <v>14</v>
      </c>
      <c r="F761" s="5">
        <v>5</v>
      </c>
      <c r="G761" t="s">
        <v>43</v>
      </c>
      <c r="H761" t="s">
        <v>25</v>
      </c>
      <c r="I761" t="s">
        <v>56</v>
      </c>
      <c r="J761" t="s">
        <v>14</v>
      </c>
      <c r="K761">
        <f t="shared" si="132"/>
        <v>1</v>
      </c>
      <c r="L761">
        <f t="shared" si="133"/>
        <v>1</v>
      </c>
      <c r="M761">
        <f t="shared" si="134"/>
        <v>0</v>
      </c>
      <c r="N761">
        <f t="shared" si="135"/>
        <v>0</v>
      </c>
      <c r="O761" s="5">
        <f>SUM(Table1[[#This Row],[Spalte5]:[Spalte6]])*5</f>
        <v>10</v>
      </c>
      <c r="P761" t="s">
        <v>23</v>
      </c>
      <c r="Q761" t="s">
        <v>78</v>
      </c>
      <c r="R761" t="s">
        <v>34</v>
      </c>
      <c r="S761">
        <f t="shared" si="136"/>
        <v>0</v>
      </c>
      <c r="T761">
        <f t="shared" si="137"/>
        <v>1</v>
      </c>
      <c r="U761">
        <f t="shared" si="138"/>
        <v>0</v>
      </c>
      <c r="V761" s="5">
        <f>SUM(Table1[[#This Row],[Spalte94]:[Spalte92]])*5</f>
        <v>5</v>
      </c>
      <c r="W761" t="s">
        <v>34</v>
      </c>
      <c r="X761" s="5">
        <f t="shared" si="139"/>
        <v>0</v>
      </c>
      <c r="Y761" t="s">
        <v>26</v>
      </c>
      <c r="Z761" s="5">
        <f t="shared" si="140"/>
        <v>0</v>
      </c>
      <c r="AA761" t="s">
        <v>19</v>
      </c>
      <c r="AB761" s="5">
        <f t="shared" si="141"/>
        <v>0</v>
      </c>
      <c r="AC761" t="s">
        <v>20</v>
      </c>
      <c r="AD761" s="5">
        <f t="shared" si="142"/>
        <v>0</v>
      </c>
      <c r="AE761" t="s">
        <v>37</v>
      </c>
      <c r="AF761" s="5">
        <f t="shared" si="143"/>
        <v>0</v>
      </c>
      <c r="AG761" s="1">
        <v>4</v>
      </c>
      <c r="AH761" s="6">
        <f>ABS(8-Table1[[#This Row],[Die 1. Frauen des FCSP landet in der Regionalliga Nord (12er Liga) auf Rang...?]])</f>
        <v>4</v>
      </c>
      <c r="AI761" s="6">
        <f>0-Table1[[#This Row],[Spalte16]]</f>
        <v>-4</v>
      </c>
      <c r="AJ761" s="1">
        <v>12</v>
      </c>
      <c r="AK761" s="6">
        <f>ABS(16-Table1[[#This Row],[Die U23 des FCSP landet in der Regionalliga Nord (18er Liga) auf Rang....?]])</f>
        <v>4</v>
      </c>
      <c r="AL761" s="6">
        <f>0-Table1[[#This Row],[Spalte17]]</f>
        <v>-4</v>
      </c>
      <c r="AM76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6</v>
      </c>
      <c r="AP761"/>
    </row>
    <row r="762" spans="1:42" x14ac:dyDescent="0.25">
      <c r="A762">
        <v>760</v>
      </c>
      <c r="B762" t="s">
        <v>912</v>
      </c>
      <c r="C762" s="1">
        <v>12</v>
      </c>
      <c r="D762" s="6">
        <f>-18+Table1[[#This Row],[Auf welchem Platz landet der FC St. Pauli in der 1. Bundesliga 2025/26?]]</f>
        <v>-6</v>
      </c>
      <c r="E762" t="s">
        <v>14</v>
      </c>
      <c r="F762" s="5">
        <v>5</v>
      </c>
      <c r="G762" t="s">
        <v>14</v>
      </c>
      <c r="H762" t="s">
        <v>54</v>
      </c>
      <c r="I762" t="s">
        <v>43</v>
      </c>
      <c r="J762" t="s">
        <v>16</v>
      </c>
      <c r="K762">
        <f t="shared" si="132"/>
        <v>1</v>
      </c>
      <c r="L762">
        <f t="shared" si="133"/>
        <v>0</v>
      </c>
      <c r="M762">
        <f t="shared" si="134"/>
        <v>0</v>
      </c>
      <c r="N762">
        <f t="shared" si="135"/>
        <v>1</v>
      </c>
      <c r="O762" s="5">
        <f>SUM(Table1[[#This Row],[Spalte5]:[Spalte6]])*5</f>
        <v>10</v>
      </c>
      <c r="P762" t="s">
        <v>78</v>
      </c>
      <c r="Q762" t="s">
        <v>34</v>
      </c>
      <c r="R762" t="s">
        <v>23</v>
      </c>
      <c r="S762">
        <f t="shared" si="136"/>
        <v>0</v>
      </c>
      <c r="T762">
        <f t="shared" si="137"/>
        <v>1</v>
      </c>
      <c r="U762">
        <f t="shared" si="138"/>
        <v>0</v>
      </c>
      <c r="V762" s="5">
        <f>SUM(Table1[[#This Row],[Spalte94]:[Spalte92]])*5</f>
        <v>5</v>
      </c>
      <c r="W762" t="s">
        <v>17</v>
      </c>
      <c r="X762" s="5">
        <f t="shared" si="139"/>
        <v>0</v>
      </c>
      <c r="Y762" t="s">
        <v>18</v>
      </c>
      <c r="Z762" s="5">
        <f t="shared" si="140"/>
        <v>0</v>
      </c>
      <c r="AA762" t="s">
        <v>19</v>
      </c>
      <c r="AB762" s="5">
        <f t="shared" si="141"/>
        <v>0</v>
      </c>
      <c r="AC762" t="s">
        <v>20</v>
      </c>
      <c r="AD762" s="5">
        <f t="shared" si="142"/>
        <v>0</v>
      </c>
      <c r="AE762" t="s">
        <v>32</v>
      </c>
      <c r="AF762" s="5">
        <f t="shared" si="143"/>
        <v>0</v>
      </c>
      <c r="AG762" s="1">
        <v>6</v>
      </c>
      <c r="AH762" s="6">
        <f>ABS(8-Table1[[#This Row],[Die 1. Frauen des FCSP landet in der Regionalliga Nord (12er Liga) auf Rang...?]])</f>
        <v>2</v>
      </c>
      <c r="AI762" s="6">
        <f>0-Table1[[#This Row],[Spalte16]]</f>
        <v>-2</v>
      </c>
      <c r="AJ762" s="1">
        <v>9</v>
      </c>
      <c r="AK762" s="6">
        <f>ABS(16-Table1[[#This Row],[Die U23 des FCSP landet in der Regionalliga Nord (18er Liga) auf Rang....?]])</f>
        <v>7</v>
      </c>
      <c r="AL762" s="6">
        <f>0-Table1[[#This Row],[Spalte17]]</f>
        <v>-7</v>
      </c>
      <c r="AM76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5</v>
      </c>
      <c r="AP762"/>
    </row>
    <row r="763" spans="1:42" x14ac:dyDescent="0.25">
      <c r="A763">
        <v>761</v>
      </c>
      <c r="B763" t="s">
        <v>586</v>
      </c>
      <c r="C763" s="1">
        <v>12</v>
      </c>
      <c r="D763" s="6">
        <f>-18+Table1[[#This Row],[Auf welchem Platz landet der FC St. Pauli in der 1. Bundesliga 2025/26?]]</f>
        <v>-6</v>
      </c>
      <c r="E763" t="s">
        <v>14</v>
      </c>
      <c r="F763" s="5">
        <v>5</v>
      </c>
      <c r="G763" t="s">
        <v>14</v>
      </c>
      <c r="H763" t="s">
        <v>54</v>
      </c>
      <c r="I763" t="s">
        <v>17</v>
      </c>
      <c r="J763" t="s">
        <v>43</v>
      </c>
      <c r="K763">
        <f t="shared" si="132"/>
        <v>1</v>
      </c>
      <c r="L763">
        <f t="shared" si="133"/>
        <v>0</v>
      </c>
      <c r="M763">
        <f t="shared" si="134"/>
        <v>1</v>
      </c>
      <c r="N763">
        <f t="shared" si="135"/>
        <v>0</v>
      </c>
      <c r="O763" s="5">
        <f>SUM(Table1[[#This Row],[Spalte5]:[Spalte6]])*5</f>
        <v>10</v>
      </c>
      <c r="P763" t="s">
        <v>15</v>
      </c>
      <c r="Q763" t="s">
        <v>78</v>
      </c>
      <c r="R763" t="s">
        <v>34</v>
      </c>
      <c r="S763">
        <f t="shared" si="136"/>
        <v>0</v>
      </c>
      <c r="T763">
        <f t="shared" si="137"/>
        <v>1</v>
      </c>
      <c r="U763">
        <f t="shared" si="138"/>
        <v>0</v>
      </c>
      <c r="V763" s="5">
        <f>SUM(Table1[[#This Row],[Spalte94]:[Spalte92]])*5</f>
        <v>5</v>
      </c>
      <c r="W763" t="s">
        <v>15</v>
      </c>
      <c r="X763" s="5">
        <f t="shared" si="139"/>
        <v>0</v>
      </c>
      <c r="Y763" t="s">
        <v>18</v>
      </c>
      <c r="Z763" s="5">
        <f t="shared" si="140"/>
        <v>0</v>
      </c>
      <c r="AA763" t="s">
        <v>19</v>
      </c>
      <c r="AB763" s="5">
        <f t="shared" si="141"/>
        <v>0</v>
      </c>
      <c r="AC763" t="s">
        <v>20</v>
      </c>
      <c r="AD763" s="5">
        <f t="shared" si="142"/>
        <v>0</v>
      </c>
      <c r="AE763" t="s">
        <v>39</v>
      </c>
      <c r="AF763" s="5">
        <f t="shared" si="143"/>
        <v>0</v>
      </c>
      <c r="AG763" s="1">
        <v>6</v>
      </c>
      <c r="AH763" s="6">
        <f>ABS(8-Table1[[#This Row],[Die 1. Frauen des FCSP landet in der Regionalliga Nord (12er Liga) auf Rang...?]])</f>
        <v>2</v>
      </c>
      <c r="AI763" s="6">
        <f>0-Table1[[#This Row],[Spalte16]]</f>
        <v>-2</v>
      </c>
      <c r="AJ763" s="1">
        <v>9</v>
      </c>
      <c r="AK763" s="6">
        <f>ABS(16-Table1[[#This Row],[Die U23 des FCSP landet in der Regionalliga Nord (18er Liga) auf Rang....?]])</f>
        <v>7</v>
      </c>
      <c r="AL763" s="6">
        <f>0-Table1[[#This Row],[Spalte17]]</f>
        <v>-7</v>
      </c>
      <c r="AM76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5</v>
      </c>
      <c r="AP763"/>
    </row>
    <row r="764" spans="1:42" x14ac:dyDescent="0.25">
      <c r="A764">
        <v>762</v>
      </c>
      <c r="B764" t="s">
        <v>676</v>
      </c>
      <c r="C764" s="1">
        <v>14</v>
      </c>
      <c r="D764" s="6">
        <f>-18+Table1[[#This Row],[Auf welchem Platz landet der FC St. Pauli in der 1. Bundesliga 2025/26?]]</f>
        <v>-4</v>
      </c>
      <c r="E764" t="s">
        <v>98</v>
      </c>
      <c r="F764" s="5"/>
      <c r="G764" t="s">
        <v>14</v>
      </c>
      <c r="H764" t="s">
        <v>43</v>
      </c>
      <c r="I764" t="s">
        <v>25</v>
      </c>
      <c r="J764" t="s">
        <v>56</v>
      </c>
      <c r="K764">
        <f t="shared" si="132"/>
        <v>1</v>
      </c>
      <c r="L764">
        <f t="shared" si="133"/>
        <v>1</v>
      </c>
      <c r="M764">
        <f t="shared" si="134"/>
        <v>0</v>
      </c>
      <c r="N764">
        <f t="shared" si="135"/>
        <v>0</v>
      </c>
      <c r="O764" s="5">
        <f>SUM(Table1[[#This Row],[Spalte5]:[Spalte6]])*5</f>
        <v>10</v>
      </c>
      <c r="P764" t="s">
        <v>34</v>
      </c>
      <c r="Q764" t="s">
        <v>78</v>
      </c>
      <c r="R764" t="s">
        <v>23</v>
      </c>
      <c r="S764">
        <f t="shared" si="136"/>
        <v>0</v>
      </c>
      <c r="T764">
        <f t="shared" si="137"/>
        <v>1</v>
      </c>
      <c r="U764">
        <f t="shared" si="138"/>
        <v>0</v>
      </c>
      <c r="V764" s="5">
        <f>SUM(Table1[[#This Row],[Spalte94]:[Spalte92]])*5</f>
        <v>5</v>
      </c>
      <c r="W764" t="s">
        <v>41</v>
      </c>
      <c r="X764" s="5">
        <f t="shared" si="139"/>
        <v>0</v>
      </c>
      <c r="Y764" t="s">
        <v>46</v>
      </c>
      <c r="Z764" s="5">
        <f t="shared" si="140"/>
        <v>0</v>
      </c>
      <c r="AA764" t="s">
        <v>35</v>
      </c>
      <c r="AB764" s="5">
        <f t="shared" si="141"/>
        <v>0</v>
      </c>
      <c r="AC764" t="s">
        <v>20</v>
      </c>
      <c r="AD764" s="5">
        <f t="shared" si="142"/>
        <v>0</v>
      </c>
      <c r="AE764" t="s">
        <v>28</v>
      </c>
      <c r="AF764" s="5">
        <f t="shared" si="143"/>
        <v>0</v>
      </c>
      <c r="AG764" s="1">
        <v>7</v>
      </c>
      <c r="AH764" s="6">
        <f>ABS(8-Table1[[#This Row],[Die 1. Frauen des FCSP landet in der Regionalliga Nord (12er Liga) auf Rang...?]])</f>
        <v>1</v>
      </c>
      <c r="AI764" s="6">
        <f>0-Table1[[#This Row],[Spalte16]]</f>
        <v>-1</v>
      </c>
      <c r="AJ764" s="1">
        <v>11</v>
      </c>
      <c r="AK764" s="6">
        <f>ABS(16-Table1[[#This Row],[Die U23 des FCSP landet in der Regionalliga Nord (18er Liga) auf Rang....?]])</f>
        <v>5</v>
      </c>
      <c r="AL764" s="6">
        <f>0-Table1[[#This Row],[Spalte17]]</f>
        <v>-5</v>
      </c>
      <c r="AM76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5</v>
      </c>
      <c r="AP764"/>
    </row>
    <row r="765" spans="1:42" x14ac:dyDescent="0.25">
      <c r="A765">
        <v>763</v>
      </c>
      <c r="B765" t="s">
        <v>153</v>
      </c>
      <c r="C765" s="1">
        <v>12</v>
      </c>
      <c r="D765" s="6">
        <f>-18+Table1[[#This Row],[Auf welchem Platz landet der FC St. Pauli in der 1. Bundesliga 2025/26?]]</f>
        <v>-6</v>
      </c>
      <c r="E765" t="s">
        <v>14</v>
      </c>
      <c r="F765" s="5">
        <v>5</v>
      </c>
      <c r="G765" t="s">
        <v>14</v>
      </c>
      <c r="H765" t="s">
        <v>17</v>
      </c>
      <c r="I765" t="s">
        <v>56</v>
      </c>
      <c r="J765" t="s">
        <v>43</v>
      </c>
      <c r="K765">
        <f t="shared" si="132"/>
        <v>1</v>
      </c>
      <c r="L765">
        <f t="shared" si="133"/>
        <v>0</v>
      </c>
      <c r="M765">
        <f t="shared" si="134"/>
        <v>1</v>
      </c>
      <c r="N765">
        <f t="shared" si="135"/>
        <v>0</v>
      </c>
      <c r="O765" s="5">
        <f>SUM(Table1[[#This Row],[Spalte5]:[Spalte6]])*5</f>
        <v>10</v>
      </c>
      <c r="P765" t="s">
        <v>34</v>
      </c>
      <c r="Q765" t="s">
        <v>41</v>
      </c>
      <c r="R765" t="s">
        <v>78</v>
      </c>
      <c r="S765">
        <f t="shared" si="136"/>
        <v>0</v>
      </c>
      <c r="T765">
        <f t="shared" si="137"/>
        <v>1</v>
      </c>
      <c r="U765">
        <f t="shared" si="138"/>
        <v>0</v>
      </c>
      <c r="V765" s="5">
        <f>SUM(Table1[[#This Row],[Spalte94]:[Spalte92]])*5</f>
        <v>5</v>
      </c>
      <c r="W765" t="s">
        <v>15</v>
      </c>
      <c r="X765" s="5">
        <f t="shared" si="139"/>
        <v>0</v>
      </c>
      <c r="Y765" t="s">
        <v>18</v>
      </c>
      <c r="Z765" s="5">
        <f t="shared" si="140"/>
        <v>0</v>
      </c>
      <c r="AA765" t="s">
        <v>19</v>
      </c>
      <c r="AB765" s="5">
        <f t="shared" si="141"/>
        <v>0</v>
      </c>
      <c r="AC765" t="s">
        <v>20</v>
      </c>
      <c r="AD765" s="5">
        <f t="shared" si="142"/>
        <v>0</v>
      </c>
      <c r="AE765" t="s">
        <v>28</v>
      </c>
      <c r="AF765" s="5">
        <f t="shared" si="143"/>
        <v>0</v>
      </c>
      <c r="AG765" s="1">
        <v>3</v>
      </c>
      <c r="AH765" s="6">
        <f>ABS(8-Table1[[#This Row],[Die 1. Frauen des FCSP landet in der Regionalliga Nord (12er Liga) auf Rang...?]])</f>
        <v>5</v>
      </c>
      <c r="AI765" s="6">
        <f>0-Table1[[#This Row],[Spalte16]]</f>
        <v>-5</v>
      </c>
      <c r="AJ765" s="1">
        <v>12</v>
      </c>
      <c r="AK765" s="6">
        <f>ABS(16-Table1[[#This Row],[Die U23 des FCSP landet in der Regionalliga Nord (18er Liga) auf Rang....?]])</f>
        <v>4</v>
      </c>
      <c r="AL765" s="6">
        <f>0-Table1[[#This Row],[Spalte17]]</f>
        <v>-4</v>
      </c>
      <c r="AM76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5</v>
      </c>
      <c r="AP765"/>
    </row>
    <row r="766" spans="1:42" x14ac:dyDescent="0.25">
      <c r="A766">
        <v>764</v>
      </c>
      <c r="B766" t="s">
        <v>924</v>
      </c>
      <c r="C766" s="1">
        <v>11</v>
      </c>
      <c r="D766" s="6">
        <f>-18+Table1[[#This Row],[Auf welchem Platz landet der FC St. Pauli in der 1. Bundesliga 2025/26?]]</f>
        <v>-7</v>
      </c>
      <c r="E766" t="s">
        <v>14</v>
      </c>
      <c r="F766" s="5">
        <v>5</v>
      </c>
      <c r="G766" t="s">
        <v>14</v>
      </c>
      <c r="H766" t="s">
        <v>54</v>
      </c>
      <c r="I766" t="s">
        <v>56</v>
      </c>
      <c r="J766" t="s">
        <v>25</v>
      </c>
      <c r="K766">
        <f t="shared" si="132"/>
        <v>1</v>
      </c>
      <c r="L766">
        <f t="shared" si="133"/>
        <v>1</v>
      </c>
      <c r="M766">
        <f t="shared" si="134"/>
        <v>0</v>
      </c>
      <c r="N766">
        <f t="shared" si="135"/>
        <v>0</v>
      </c>
      <c r="O766" s="5">
        <f>SUM(Table1[[#This Row],[Spalte5]:[Spalte6]])*5</f>
        <v>10</v>
      </c>
      <c r="P766" t="s">
        <v>78</v>
      </c>
      <c r="Q766" t="s">
        <v>34</v>
      </c>
      <c r="R766" t="s">
        <v>23</v>
      </c>
      <c r="S766">
        <f t="shared" si="136"/>
        <v>0</v>
      </c>
      <c r="T766">
        <f t="shared" si="137"/>
        <v>1</v>
      </c>
      <c r="U766">
        <f t="shared" si="138"/>
        <v>0</v>
      </c>
      <c r="V766" s="5">
        <f>SUM(Table1[[#This Row],[Spalte94]:[Spalte92]])*5</f>
        <v>5</v>
      </c>
      <c r="W766" t="s">
        <v>15</v>
      </c>
      <c r="X766" s="5">
        <f t="shared" si="139"/>
        <v>0</v>
      </c>
      <c r="Y766" t="s">
        <v>46</v>
      </c>
      <c r="Z766" s="5">
        <f t="shared" si="140"/>
        <v>0</v>
      </c>
      <c r="AA766" t="s">
        <v>19</v>
      </c>
      <c r="AB766" s="5">
        <f t="shared" si="141"/>
        <v>0</v>
      </c>
      <c r="AC766" t="s">
        <v>20</v>
      </c>
      <c r="AD766" s="5">
        <f t="shared" si="142"/>
        <v>0</v>
      </c>
      <c r="AE766" t="s">
        <v>39</v>
      </c>
      <c r="AF766" s="5">
        <f t="shared" si="143"/>
        <v>0</v>
      </c>
      <c r="AG766" s="1">
        <v>6</v>
      </c>
      <c r="AH766" s="6">
        <f>ABS(8-Table1[[#This Row],[Die 1. Frauen des FCSP landet in der Regionalliga Nord (12er Liga) auf Rang...?]])</f>
        <v>2</v>
      </c>
      <c r="AI766" s="6">
        <f>0-Table1[[#This Row],[Spalte16]]</f>
        <v>-2</v>
      </c>
      <c r="AJ766" s="1">
        <v>10</v>
      </c>
      <c r="AK766" s="6">
        <f>ABS(16-Table1[[#This Row],[Die U23 des FCSP landet in der Regionalliga Nord (18er Liga) auf Rang....?]])</f>
        <v>6</v>
      </c>
      <c r="AL766" s="6">
        <f>0-Table1[[#This Row],[Spalte17]]</f>
        <v>-6</v>
      </c>
      <c r="AM76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5</v>
      </c>
      <c r="AP766"/>
    </row>
    <row r="767" spans="1:42" x14ac:dyDescent="0.25">
      <c r="A767">
        <v>765</v>
      </c>
      <c r="B767" t="s">
        <v>324</v>
      </c>
      <c r="C767" s="1">
        <v>9</v>
      </c>
      <c r="D767" s="6">
        <f>-18+Table1[[#This Row],[Auf welchem Platz landet der FC St. Pauli in der 1. Bundesliga 2025/26?]]</f>
        <v>-9</v>
      </c>
      <c r="E767" t="s">
        <v>14</v>
      </c>
      <c r="F767" s="5">
        <v>5</v>
      </c>
      <c r="G767" t="s">
        <v>14</v>
      </c>
      <c r="H767" t="s">
        <v>56</v>
      </c>
      <c r="I767" t="s">
        <v>25</v>
      </c>
      <c r="J767" t="s">
        <v>54</v>
      </c>
      <c r="K767">
        <f t="shared" si="132"/>
        <v>1</v>
      </c>
      <c r="L767">
        <f t="shared" si="133"/>
        <v>1</v>
      </c>
      <c r="M767">
        <f t="shared" si="134"/>
        <v>0</v>
      </c>
      <c r="N767">
        <f t="shared" si="135"/>
        <v>0</v>
      </c>
      <c r="O767" s="5">
        <f>SUM(Table1[[#This Row],[Spalte5]:[Spalte6]])*5</f>
        <v>10</v>
      </c>
      <c r="P767" t="s">
        <v>78</v>
      </c>
      <c r="Q767" t="s">
        <v>23</v>
      </c>
      <c r="R767" t="s">
        <v>34</v>
      </c>
      <c r="S767">
        <f t="shared" si="136"/>
        <v>0</v>
      </c>
      <c r="T767">
        <f t="shared" si="137"/>
        <v>1</v>
      </c>
      <c r="U767">
        <f t="shared" si="138"/>
        <v>0</v>
      </c>
      <c r="V767" s="5">
        <f>SUM(Table1[[#This Row],[Spalte94]:[Spalte92]])*5</f>
        <v>5</v>
      </c>
      <c r="W767" t="s">
        <v>58</v>
      </c>
      <c r="X767" s="5">
        <f t="shared" si="139"/>
        <v>0</v>
      </c>
      <c r="Y767" t="s">
        <v>52</v>
      </c>
      <c r="Z767" s="5">
        <f t="shared" si="140"/>
        <v>0</v>
      </c>
      <c r="AA767" t="s">
        <v>19</v>
      </c>
      <c r="AB767" s="5">
        <f t="shared" si="141"/>
        <v>0</v>
      </c>
      <c r="AC767" t="s">
        <v>20</v>
      </c>
      <c r="AD767" s="5">
        <f t="shared" si="142"/>
        <v>0</v>
      </c>
      <c r="AE767" t="s">
        <v>32</v>
      </c>
      <c r="AF767" s="5">
        <f t="shared" si="143"/>
        <v>0</v>
      </c>
      <c r="AG767" s="1">
        <v>5</v>
      </c>
      <c r="AH767" s="6">
        <f>ABS(8-Table1[[#This Row],[Die 1. Frauen des FCSP landet in der Regionalliga Nord (12er Liga) auf Rang...?]])</f>
        <v>3</v>
      </c>
      <c r="AI767" s="6">
        <f>0-Table1[[#This Row],[Spalte16]]</f>
        <v>-3</v>
      </c>
      <c r="AJ767" s="1">
        <v>13</v>
      </c>
      <c r="AK767" s="6">
        <f>ABS(16-Table1[[#This Row],[Die U23 des FCSP landet in der Regionalliga Nord (18er Liga) auf Rang....?]])</f>
        <v>3</v>
      </c>
      <c r="AL767" s="6">
        <f>0-Table1[[#This Row],[Spalte17]]</f>
        <v>-3</v>
      </c>
      <c r="AM76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5</v>
      </c>
      <c r="AP767"/>
    </row>
    <row r="768" spans="1:42" x14ac:dyDescent="0.25">
      <c r="A768">
        <v>766</v>
      </c>
      <c r="B768" t="s">
        <v>448</v>
      </c>
      <c r="C768" s="1">
        <v>15</v>
      </c>
      <c r="D768" s="6">
        <f>-18+Table1[[#This Row],[Auf welchem Platz landet der FC St. Pauli in der 1. Bundesliga 2025/26?]]</f>
        <v>-3</v>
      </c>
      <c r="E768" t="s">
        <v>14</v>
      </c>
      <c r="F768" s="5">
        <v>5</v>
      </c>
      <c r="G768" t="s">
        <v>14</v>
      </c>
      <c r="H768" t="s">
        <v>25</v>
      </c>
      <c r="I768" t="s">
        <v>17</v>
      </c>
      <c r="J768" t="s">
        <v>56</v>
      </c>
      <c r="K768">
        <f t="shared" si="132"/>
        <v>1</v>
      </c>
      <c r="L768">
        <f t="shared" si="133"/>
        <v>1</v>
      </c>
      <c r="M768">
        <f t="shared" si="134"/>
        <v>1</v>
      </c>
      <c r="N768">
        <f t="shared" si="135"/>
        <v>0</v>
      </c>
      <c r="O768" s="5">
        <f>SUM(Table1[[#This Row],[Spalte5]:[Spalte6]])*5</f>
        <v>15</v>
      </c>
      <c r="P768" t="s">
        <v>34</v>
      </c>
      <c r="Q768" t="s">
        <v>78</v>
      </c>
      <c r="R768" t="s">
        <v>23</v>
      </c>
      <c r="S768">
        <f t="shared" si="136"/>
        <v>0</v>
      </c>
      <c r="T768">
        <f t="shared" si="137"/>
        <v>1</v>
      </c>
      <c r="U768">
        <f t="shared" si="138"/>
        <v>0</v>
      </c>
      <c r="V768" s="5">
        <f>SUM(Table1[[#This Row],[Spalte94]:[Spalte92]])*5</f>
        <v>5</v>
      </c>
      <c r="W768" t="s">
        <v>54</v>
      </c>
      <c r="X768" s="5">
        <f t="shared" si="139"/>
        <v>5</v>
      </c>
      <c r="Y768" t="s">
        <v>30</v>
      </c>
      <c r="Z768" s="5">
        <f t="shared" si="140"/>
        <v>0</v>
      </c>
      <c r="AA768" t="s">
        <v>35</v>
      </c>
      <c r="AB768" s="5">
        <f t="shared" si="141"/>
        <v>0</v>
      </c>
      <c r="AC768" t="s">
        <v>20</v>
      </c>
      <c r="AD768" s="5">
        <f t="shared" si="142"/>
        <v>0</v>
      </c>
      <c r="AE768" t="s">
        <v>28</v>
      </c>
      <c r="AF768" s="5">
        <f t="shared" si="143"/>
        <v>0</v>
      </c>
      <c r="AG768" s="1">
        <v>1</v>
      </c>
      <c r="AH768" s="6">
        <f>ABS(8-Table1[[#This Row],[Die 1. Frauen des FCSP landet in der Regionalliga Nord (12er Liga) auf Rang...?]])</f>
        <v>7</v>
      </c>
      <c r="AI768" s="6">
        <f>0-Table1[[#This Row],[Spalte16]]</f>
        <v>-7</v>
      </c>
      <c r="AJ768" s="1">
        <v>1</v>
      </c>
      <c r="AK768" s="6">
        <f>ABS(16-Table1[[#This Row],[Die U23 des FCSP landet in der Regionalliga Nord (18er Liga) auf Rang....?]])</f>
        <v>15</v>
      </c>
      <c r="AL768" s="6">
        <f>0-Table1[[#This Row],[Spalte17]]</f>
        <v>-15</v>
      </c>
      <c r="AM76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5</v>
      </c>
      <c r="AP768"/>
    </row>
    <row r="769" spans="1:42" x14ac:dyDescent="0.25">
      <c r="A769">
        <v>767</v>
      </c>
      <c r="B769" t="s">
        <v>606</v>
      </c>
      <c r="C769" s="1">
        <v>13</v>
      </c>
      <c r="D769" s="6">
        <f>-18+Table1[[#This Row],[Auf welchem Platz landet der FC St. Pauli in der 1. Bundesliga 2025/26?]]</f>
        <v>-5</v>
      </c>
      <c r="E769" t="s">
        <v>54</v>
      </c>
      <c r="F769" s="5"/>
      <c r="G769" t="s">
        <v>14</v>
      </c>
      <c r="H769" t="s">
        <v>54</v>
      </c>
      <c r="I769" t="s">
        <v>56</v>
      </c>
      <c r="J769" t="s">
        <v>25</v>
      </c>
      <c r="K769">
        <f t="shared" si="132"/>
        <v>1</v>
      </c>
      <c r="L769">
        <f t="shared" si="133"/>
        <v>1</v>
      </c>
      <c r="M769">
        <f t="shared" si="134"/>
        <v>0</v>
      </c>
      <c r="N769">
        <f t="shared" si="135"/>
        <v>0</v>
      </c>
      <c r="O769" s="5">
        <f>SUM(Table1[[#This Row],[Spalte5]:[Spalte6]])*5</f>
        <v>10</v>
      </c>
      <c r="P769" t="s">
        <v>50</v>
      </c>
      <c r="Q769" t="s">
        <v>16</v>
      </c>
      <c r="R769" t="s">
        <v>23</v>
      </c>
      <c r="S769">
        <f t="shared" si="136"/>
        <v>1</v>
      </c>
      <c r="T769">
        <f t="shared" si="137"/>
        <v>0</v>
      </c>
      <c r="U769">
        <f t="shared" si="138"/>
        <v>0</v>
      </c>
      <c r="V769" s="5">
        <f>SUM(Table1[[#This Row],[Spalte94]:[Spalte92]])*5</f>
        <v>5</v>
      </c>
      <c r="W769" t="s">
        <v>78</v>
      </c>
      <c r="X769" s="5">
        <f t="shared" si="139"/>
        <v>0</v>
      </c>
      <c r="Y769" t="s">
        <v>52</v>
      </c>
      <c r="Z769" s="5">
        <f t="shared" si="140"/>
        <v>0</v>
      </c>
      <c r="AA769" t="s">
        <v>35</v>
      </c>
      <c r="AB769" s="5">
        <f t="shared" si="141"/>
        <v>0</v>
      </c>
      <c r="AC769" t="s">
        <v>20</v>
      </c>
      <c r="AD769" s="5">
        <f t="shared" si="142"/>
        <v>0</v>
      </c>
      <c r="AE769" t="s">
        <v>28</v>
      </c>
      <c r="AF769" s="5">
        <f t="shared" si="143"/>
        <v>0</v>
      </c>
      <c r="AG769" s="1">
        <v>7</v>
      </c>
      <c r="AH769" s="6">
        <f>ABS(8-Table1[[#This Row],[Die 1. Frauen des FCSP landet in der Regionalliga Nord (12er Liga) auf Rang...?]])</f>
        <v>1</v>
      </c>
      <c r="AI769" s="6">
        <f>0-Table1[[#This Row],[Spalte16]]</f>
        <v>-1</v>
      </c>
      <c r="AJ769" s="1">
        <v>12</v>
      </c>
      <c r="AK769" s="6">
        <f>ABS(16-Table1[[#This Row],[Die U23 des FCSP landet in der Regionalliga Nord (18er Liga) auf Rang....?]])</f>
        <v>4</v>
      </c>
      <c r="AL769" s="6">
        <f>0-Table1[[#This Row],[Spalte17]]</f>
        <v>-4</v>
      </c>
      <c r="AM76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5</v>
      </c>
      <c r="AP769"/>
    </row>
    <row r="770" spans="1:42" x14ac:dyDescent="0.25">
      <c r="A770">
        <v>768</v>
      </c>
      <c r="B770" t="s">
        <v>290</v>
      </c>
      <c r="C770" s="1">
        <v>14</v>
      </c>
      <c r="D770" s="6">
        <f>-18+Table1[[#This Row],[Auf welchem Platz landet der FC St. Pauli in der 1. Bundesliga 2025/26?]]</f>
        <v>-4</v>
      </c>
      <c r="E770" t="s">
        <v>14</v>
      </c>
      <c r="F770" s="5">
        <v>5</v>
      </c>
      <c r="G770" t="s">
        <v>14</v>
      </c>
      <c r="H770" t="s">
        <v>56</v>
      </c>
      <c r="I770" t="s">
        <v>54</v>
      </c>
      <c r="J770" t="s">
        <v>25</v>
      </c>
      <c r="K770">
        <f t="shared" ref="K770:K833" si="144">COUNTIF($G770:$J770,"FC Bayern München")</f>
        <v>1</v>
      </c>
      <c r="L770">
        <f t="shared" ref="L770:L833" si="145">COUNTIF($G770:$J770,"Borussia Dortmund")</f>
        <v>1</v>
      </c>
      <c r="M770">
        <f t="shared" ref="M770:M833" si="146">COUNTIF($G770:$J770,"RaBa Leipzig")</f>
        <v>0</v>
      </c>
      <c r="N770">
        <f t="shared" ref="N770:N833" si="147">COUNTIF($G770:$J770,"VfB Stuttgart")</f>
        <v>0</v>
      </c>
      <c r="O770" s="5">
        <f>SUM(Table1[[#This Row],[Spalte5]:[Spalte6]])*5</f>
        <v>10</v>
      </c>
      <c r="P770" t="s">
        <v>34</v>
      </c>
      <c r="Q770" t="s">
        <v>78</v>
      </c>
      <c r="R770" t="s">
        <v>15</v>
      </c>
      <c r="S770">
        <f t="shared" ref="S770:S833" si="148">COUNTIF($P770:$R770,"VfL Wolfsburg")</f>
        <v>0</v>
      </c>
      <c r="T770">
        <f t="shared" ref="T770:T833" si="149">COUNTIF($P770:$R770,"1. FC Heidenheim")</f>
        <v>1</v>
      </c>
      <c r="U770">
        <f t="shared" ref="U770:U833" si="150">COUNTIF($P770:$R770,"FC St. Pauli")</f>
        <v>0</v>
      </c>
      <c r="V770" s="5">
        <f>SUM(Table1[[#This Row],[Spalte94]:[Spalte92]])*5</f>
        <v>5</v>
      </c>
      <c r="W770" t="s">
        <v>34</v>
      </c>
      <c r="X770" s="5">
        <f t="shared" ref="X770:X833" si="151">(COUNTIF($W770:$W770,"Bayer 04 Leverkusen"))*5</f>
        <v>0</v>
      </c>
      <c r="Y770" t="s">
        <v>18</v>
      </c>
      <c r="Z770" s="5">
        <f t="shared" ref="Z770:Z833" si="152">(COUNTIF($Y770:$Y770,"Danel Sinani"))*5</f>
        <v>0</v>
      </c>
      <c r="AA770" t="s">
        <v>19</v>
      </c>
      <c r="AB770" s="5">
        <f t="shared" ref="AB770:AB833" si="153">(COUNTIF($AA770:$AA770,"7 oder mehr Punkte"))*5</f>
        <v>0</v>
      </c>
      <c r="AC770" t="s">
        <v>20</v>
      </c>
      <c r="AD770" s="5">
        <f t="shared" ref="AD770:AD833" si="154">(COUNTIF($AC770:$AC770,"drei bis fünf Siege"))*5</f>
        <v>0</v>
      </c>
      <c r="AE770" t="s">
        <v>28</v>
      </c>
      <c r="AF770" s="5">
        <f t="shared" ref="AF770:AF833" si="155">(COUNTIF($AE770:$AE770,"Gar keinen"))*5</f>
        <v>0</v>
      </c>
      <c r="AG770" s="1">
        <v>1</v>
      </c>
      <c r="AH770" s="6">
        <f>ABS(8-Table1[[#This Row],[Die 1. Frauen des FCSP landet in der Regionalliga Nord (12er Liga) auf Rang...?]])</f>
        <v>7</v>
      </c>
      <c r="AI770" s="6">
        <f>0-Table1[[#This Row],[Spalte16]]</f>
        <v>-7</v>
      </c>
      <c r="AJ770" s="1">
        <v>12</v>
      </c>
      <c r="AK770" s="6">
        <f>ABS(16-Table1[[#This Row],[Die U23 des FCSP landet in der Regionalliga Nord (18er Liga) auf Rang....?]])</f>
        <v>4</v>
      </c>
      <c r="AL770" s="6">
        <f>0-Table1[[#This Row],[Spalte17]]</f>
        <v>-4</v>
      </c>
      <c r="AM77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5</v>
      </c>
      <c r="AP770"/>
    </row>
    <row r="771" spans="1:42" x14ac:dyDescent="0.25">
      <c r="A771">
        <v>769</v>
      </c>
      <c r="B771" t="s">
        <v>121</v>
      </c>
      <c r="C771" s="1">
        <v>14</v>
      </c>
      <c r="D771" s="6">
        <f>-18+Table1[[#This Row],[Auf welchem Platz landet der FC St. Pauli in der 1. Bundesliga 2025/26?]]</f>
        <v>-4</v>
      </c>
      <c r="E771" t="s">
        <v>14</v>
      </c>
      <c r="F771" s="5">
        <v>5</v>
      </c>
      <c r="G771" t="s">
        <v>14</v>
      </c>
      <c r="H771" t="s">
        <v>54</v>
      </c>
      <c r="I771" t="s">
        <v>43</v>
      </c>
      <c r="J771" t="s">
        <v>16</v>
      </c>
      <c r="K771">
        <f t="shared" si="144"/>
        <v>1</v>
      </c>
      <c r="L771">
        <f t="shared" si="145"/>
        <v>0</v>
      </c>
      <c r="M771">
        <f t="shared" si="146"/>
        <v>0</v>
      </c>
      <c r="N771">
        <f t="shared" si="147"/>
        <v>1</v>
      </c>
      <c r="O771" s="5">
        <f>SUM(Table1[[#This Row],[Spalte5]:[Spalte6]])*5</f>
        <v>10</v>
      </c>
      <c r="P771" t="s">
        <v>14</v>
      </c>
      <c r="Q771" t="s">
        <v>54</v>
      </c>
      <c r="R771" t="s">
        <v>43</v>
      </c>
      <c r="S771">
        <f t="shared" si="148"/>
        <v>0</v>
      </c>
      <c r="T771">
        <f t="shared" si="149"/>
        <v>0</v>
      </c>
      <c r="U771">
        <f t="shared" si="150"/>
        <v>0</v>
      </c>
      <c r="V771" s="5">
        <f>SUM(Table1[[#This Row],[Spalte94]:[Spalte92]])*5</f>
        <v>0</v>
      </c>
      <c r="W771" t="s">
        <v>34</v>
      </c>
      <c r="X771" s="5">
        <f t="shared" si="151"/>
        <v>0</v>
      </c>
      <c r="Y771" t="s">
        <v>18</v>
      </c>
      <c r="Z771" s="5">
        <f t="shared" si="152"/>
        <v>0</v>
      </c>
      <c r="AA771" t="s">
        <v>35</v>
      </c>
      <c r="AB771" s="5">
        <f t="shared" si="153"/>
        <v>0</v>
      </c>
      <c r="AC771" t="s">
        <v>27</v>
      </c>
      <c r="AD771" s="5">
        <f t="shared" si="154"/>
        <v>5</v>
      </c>
      <c r="AE771" t="s">
        <v>32</v>
      </c>
      <c r="AF771" s="5">
        <f t="shared" si="155"/>
        <v>0</v>
      </c>
      <c r="AG771" s="1">
        <v>6</v>
      </c>
      <c r="AH771" s="6">
        <f>ABS(8-Table1[[#This Row],[Die 1. Frauen des FCSP landet in der Regionalliga Nord (12er Liga) auf Rang...?]])</f>
        <v>2</v>
      </c>
      <c r="AI771" s="6">
        <f>0-Table1[[#This Row],[Spalte16]]</f>
        <v>-2</v>
      </c>
      <c r="AJ771" s="1">
        <v>7</v>
      </c>
      <c r="AK771" s="6">
        <f>ABS(16-Table1[[#This Row],[Die U23 des FCSP landet in der Regionalliga Nord (18er Liga) auf Rang....?]])</f>
        <v>9</v>
      </c>
      <c r="AL771" s="6">
        <f>0-Table1[[#This Row],[Spalte17]]</f>
        <v>-9</v>
      </c>
      <c r="AM77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5</v>
      </c>
      <c r="AP771"/>
    </row>
    <row r="772" spans="1:42" x14ac:dyDescent="0.25">
      <c r="A772">
        <v>770</v>
      </c>
      <c r="B772" t="s">
        <v>323</v>
      </c>
      <c r="C772" s="1">
        <v>14</v>
      </c>
      <c r="D772" s="6">
        <f>-18+Table1[[#This Row],[Auf welchem Platz landet der FC St. Pauli in der 1. Bundesliga 2025/26?]]</f>
        <v>-4</v>
      </c>
      <c r="E772" t="s">
        <v>14</v>
      </c>
      <c r="F772" s="5">
        <v>5</v>
      </c>
      <c r="G772" t="s">
        <v>14</v>
      </c>
      <c r="H772" t="s">
        <v>54</v>
      </c>
      <c r="I772" t="s">
        <v>25</v>
      </c>
      <c r="J772" t="s">
        <v>56</v>
      </c>
      <c r="K772">
        <f t="shared" si="144"/>
        <v>1</v>
      </c>
      <c r="L772">
        <f t="shared" si="145"/>
        <v>1</v>
      </c>
      <c r="M772">
        <f t="shared" si="146"/>
        <v>0</v>
      </c>
      <c r="N772">
        <f t="shared" si="147"/>
        <v>0</v>
      </c>
      <c r="O772" s="5">
        <f>SUM(Table1[[#This Row],[Spalte5]:[Spalte6]])*5</f>
        <v>10</v>
      </c>
      <c r="P772" t="s">
        <v>133</v>
      </c>
      <c r="Q772" t="s">
        <v>34</v>
      </c>
      <c r="R772" t="s">
        <v>15</v>
      </c>
      <c r="S772">
        <f t="shared" si="148"/>
        <v>0</v>
      </c>
      <c r="T772">
        <f t="shared" si="149"/>
        <v>0</v>
      </c>
      <c r="U772">
        <f t="shared" si="150"/>
        <v>0</v>
      </c>
      <c r="V772" s="5">
        <f>SUM(Table1[[#This Row],[Spalte94]:[Spalte92]])*5</f>
        <v>0</v>
      </c>
      <c r="W772" t="s">
        <v>34</v>
      </c>
      <c r="X772" s="5">
        <f t="shared" si="151"/>
        <v>0</v>
      </c>
      <c r="Y772" t="s">
        <v>18</v>
      </c>
      <c r="Z772" s="5">
        <f t="shared" si="152"/>
        <v>0</v>
      </c>
      <c r="AA772" t="s">
        <v>35</v>
      </c>
      <c r="AB772" s="5">
        <f t="shared" si="153"/>
        <v>0</v>
      </c>
      <c r="AC772" t="s">
        <v>27</v>
      </c>
      <c r="AD772" s="5">
        <f t="shared" si="154"/>
        <v>5</v>
      </c>
      <c r="AE772" t="s">
        <v>28</v>
      </c>
      <c r="AF772" s="5">
        <f t="shared" si="155"/>
        <v>0</v>
      </c>
      <c r="AG772" s="1">
        <v>7</v>
      </c>
      <c r="AH772" s="6">
        <f>ABS(8-Table1[[#This Row],[Die 1. Frauen des FCSP landet in der Regionalliga Nord (12er Liga) auf Rang...?]])</f>
        <v>1</v>
      </c>
      <c r="AI772" s="6">
        <f>0-Table1[[#This Row],[Spalte16]]</f>
        <v>-1</v>
      </c>
      <c r="AJ772" s="1">
        <v>6</v>
      </c>
      <c r="AK772" s="6">
        <f>ABS(16-Table1[[#This Row],[Die U23 des FCSP landet in der Regionalliga Nord (18er Liga) auf Rang....?]])</f>
        <v>10</v>
      </c>
      <c r="AL772" s="6">
        <f>0-Table1[[#This Row],[Spalte17]]</f>
        <v>-10</v>
      </c>
      <c r="AM77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5</v>
      </c>
      <c r="AP772"/>
    </row>
    <row r="773" spans="1:42" x14ac:dyDescent="0.25">
      <c r="A773">
        <v>771</v>
      </c>
      <c r="B773" t="s">
        <v>301</v>
      </c>
      <c r="C773" s="1">
        <v>13</v>
      </c>
      <c r="D773" s="6">
        <f>-18+Table1[[#This Row],[Auf welchem Platz landet der FC St. Pauli in der 1. Bundesliga 2025/26?]]</f>
        <v>-5</v>
      </c>
      <c r="E773" t="s">
        <v>25</v>
      </c>
      <c r="F773" s="5"/>
      <c r="G773" t="s">
        <v>14</v>
      </c>
      <c r="H773" t="s">
        <v>54</v>
      </c>
      <c r="I773" t="s">
        <v>25</v>
      </c>
      <c r="J773" t="s">
        <v>56</v>
      </c>
      <c r="K773">
        <f t="shared" si="144"/>
        <v>1</v>
      </c>
      <c r="L773">
        <f t="shared" si="145"/>
        <v>1</v>
      </c>
      <c r="M773">
        <f t="shared" si="146"/>
        <v>0</v>
      </c>
      <c r="N773">
        <f t="shared" si="147"/>
        <v>0</v>
      </c>
      <c r="O773" s="5">
        <f>SUM(Table1[[#This Row],[Spalte5]:[Spalte6]])*5</f>
        <v>10</v>
      </c>
      <c r="P773" t="s">
        <v>23</v>
      </c>
      <c r="Q773" t="s">
        <v>34</v>
      </c>
      <c r="R773" t="s">
        <v>78</v>
      </c>
      <c r="S773">
        <f t="shared" si="148"/>
        <v>0</v>
      </c>
      <c r="T773">
        <f t="shared" si="149"/>
        <v>1</v>
      </c>
      <c r="U773">
        <f t="shared" si="150"/>
        <v>0</v>
      </c>
      <c r="V773" s="5">
        <f>SUM(Table1[[#This Row],[Spalte94]:[Spalte92]])*5</f>
        <v>5</v>
      </c>
      <c r="W773" t="s">
        <v>23</v>
      </c>
      <c r="X773" s="5">
        <f t="shared" si="151"/>
        <v>0</v>
      </c>
      <c r="Y773" t="s">
        <v>18</v>
      </c>
      <c r="Z773" s="5">
        <f t="shared" si="152"/>
        <v>0</v>
      </c>
      <c r="AA773" t="s">
        <v>35</v>
      </c>
      <c r="AB773" s="5">
        <f t="shared" si="153"/>
        <v>0</v>
      </c>
      <c r="AC773" t="s">
        <v>20</v>
      </c>
      <c r="AD773" s="5">
        <f t="shared" si="154"/>
        <v>0</v>
      </c>
      <c r="AE773" t="s">
        <v>28</v>
      </c>
      <c r="AF773" s="5">
        <f t="shared" si="155"/>
        <v>0</v>
      </c>
      <c r="AG773" s="1">
        <v>6</v>
      </c>
      <c r="AH773" s="6">
        <f>ABS(8-Table1[[#This Row],[Die 1. Frauen des FCSP landet in der Regionalliga Nord (12er Liga) auf Rang...?]])</f>
        <v>2</v>
      </c>
      <c r="AI773" s="6">
        <f>0-Table1[[#This Row],[Spalte16]]</f>
        <v>-2</v>
      </c>
      <c r="AJ773" s="1">
        <v>13</v>
      </c>
      <c r="AK773" s="6">
        <f>ABS(16-Table1[[#This Row],[Die U23 des FCSP landet in der Regionalliga Nord (18er Liga) auf Rang....?]])</f>
        <v>3</v>
      </c>
      <c r="AL773" s="6">
        <f>0-Table1[[#This Row],[Spalte17]]</f>
        <v>-3</v>
      </c>
      <c r="AM77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5</v>
      </c>
      <c r="AP773"/>
    </row>
    <row r="774" spans="1:42" x14ac:dyDescent="0.25">
      <c r="A774">
        <v>772</v>
      </c>
      <c r="B774" t="s">
        <v>198</v>
      </c>
      <c r="C774" s="1">
        <v>12</v>
      </c>
      <c r="D774" s="6">
        <f>-18+Table1[[#This Row],[Auf welchem Platz landet der FC St. Pauli in der 1. Bundesliga 2025/26?]]</f>
        <v>-6</v>
      </c>
      <c r="E774" t="s">
        <v>14</v>
      </c>
      <c r="F774" s="5">
        <v>5</v>
      </c>
      <c r="G774" t="s">
        <v>14</v>
      </c>
      <c r="H774" t="s">
        <v>25</v>
      </c>
      <c r="I774" t="s">
        <v>54</v>
      </c>
      <c r="J774" t="s">
        <v>56</v>
      </c>
      <c r="K774">
        <f t="shared" si="144"/>
        <v>1</v>
      </c>
      <c r="L774">
        <f t="shared" si="145"/>
        <v>1</v>
      </c>
      <c r="M774">
        <f t="shared" si="146"/>
        <v>0</v>
      </c>
      <c r="N774">
        <f t="shared" si="147"/>
        <v>0</v>
      </c>
      <c r="O774" s="5">
        <f>SUM(Table1[[#This Row],[Spalte5]:[Spalte6]])*5</f>
        <v>10</v>
      </c>
      <c r="P774" t="s">
        <v>15</v>
      </c>
      <c r="Q774" t="s">
        <v>34</v>
      </c>
      <c r="R774" t="s">
        <v>78</v>
      </c>
      <c r="S774">
        <f t="shared" si="148"/>
        <v>0</v>
      </c>
      <c r="T774">
        <f t="shared" si="149"/>
        <v>1</v>
      </c>
      <c r="U774">
        <f t="shared" si="150"/>
        <v>0</v>
      </c>
      <c r="V774" s="5">
        <f>SUM(Table1[[#This Row],[Spalte94]:[Spalte92]])*5</f>
        <v>5</v>
      </c>
      <c r="W774" t="s">
        <v>15</v>
      </c>
      <c r="X774" s="5">
        <f t="shared" si="151"/>
        <v>0</v>
      </c>
      <c r="Y774" t="s">
        <v>18</v>
      </c>
      <c r="Z774" s="5">
        <f t="shared" si="152"/>
        <v>0</v>
      </c>
      <c r="AA774" t="s">
        <v>19</v>
      </c>
      <c r="AB774" s="5">
        <f t="shared" si="153"/>
        <v>0</v>
      </c>
      <c r="AC774" t="s">
        <v>20</v>
      </c>
      <c r="AD774" s="5">
        <f t="shared" si="154"/>
        <v>0</v>
      </c>
      <c r="AE774" t="s">
        <v>28</v>
      </c>
      <c r="AF774" s="5">
        <f t="shared" si="155"/>
        <v>0</v>
      </c>
      <c r="AG774" s="1">
        <v>2</v>
      </c>
      <c r="AH774" s="6">
        <f>ABS(8-Table1[[#This Row],[Die 1. Frauen des FCSP landet in der Regionalliga Nord (12er Liga) auf Rang...?]])</f>
        <v>6</v>
      </c>
      <c r="AI774" s="6">
        <f>0-Table1[[#This Row],[Spalte16]]</f>
        <v>-6</v>
      </c>
      <c r="AJ774" s="1">
        <v>13</v>
      </c>
      <c r="AK774" s="6">
        <f>ABS(16-Table1[[#This Row],[Die U23 des FCSP landet in der Regionalliga Nord (18er Liga) auf Rang....?]])</f>
        <v>3</v>
      </c>
      <c r="AL774" s="6">
        <f>0-Table1[[#This Row],[Spalte17]]</f>
        <v>-3</v>
      </c>
      <c r="AM77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5</v>
      </c>
      <c r="AP774"/>
    </row>
    <row r="775" spans="1:42" x14ac:dyDescent="0.25">
      <c r="A775">
        <v>773</v>
      </c>
      <c r="B775" t="s">
        <v>150</v>
      </c>
      <c r="C775" s="1">
        <v>8</v>
      </c>
      <c r="D775" s="6">
        <f>-18+Table1[[#This Row],[Auf welchem Platz landet der FC St. Pauli in der 1. Bundesliga 2025/26?]]</f>
        <v>-10</v>
      </c>
      <c r="E775" t="s">
        <v>14</v>
      </c>
      <c r="F775" s="5">
        <v>5</v>
      </c>
      <c r="G775" t="s">
        <v>14</v>
      </c>
      <c r="H775" t="s">
        <v>25</v>
      </c>
      <c r="I775" t="s">
        <v>56</v>
      </c>
      <c r="J775" t="s">
        <v>43</v>
      </c>
      <c r="K775">
        <f t="shared" si="144"/>
        <v>1</v>
      </c>
      <c r="L775">
        <f t="shared" si="145"/>
        <v>1</v>
      </c>
      <c r="M775">
        <f t="shared" si="146"/>
        <v>0</v>
      </c>
      <c r="N775">
        <f t="shared" si="147"/>
        <v>0</v>
      </c>
      <c r="O775" s="5">
        <f>SUM(Table1[[#This Row],[Spalte5]:[Spalte6]])*5</f>
        <v>10</v>
      </c>
      <c r="P775" t="s">
        <v>78</v>
      </c>
      <c r="Q775" t="s">
        <v>34</v>
      </c>
      <c r="R775" t="s">
        <v>41</v>
      </c>
      <c r="S775">
        <f t="shared" si="148"/>
        <v>0</v>
      </c>
      <c r="T775">
        <f t="shared" si="149"/>
        <v>1</v>
      </c>
      <c r="U775">
        <f t="shared" si="150"/>
        <v>0</v>
      </c>
      <c r="V775" s="5">
        <f>SUM(Table1[[#This Row],[Spalte94]:[Spalte92]])*5</f>
        <v>5</v>
      </c>
      <c r="W775" t="s">
        <v>41</v>
      </c>
      <c r="X775" s="5">
        <f t="shared" si="151"/>
        <v>0</v>
      </c>
      <c r="Y775" t="s">
        <v>48</v>
      </c>
      <c r="Z775" s="5">
        <f t="shared" si="152"/>
        <v>0</v>
      </c>
      <c r="AA775" t="s">
        <v>19</v>
      </c>
      <c r="AB775" s="5">
        <f t="shared" si="153"/>
        <v>0</v>
      </c>
      <c r="AC775" t="s">
        <v>31</v>
      </c>
      <c r="AD775" s="5">
        <f t="shared" si="154"/>
        <v>0</v>
      </c>
      <c r="AE775" t="s">
        <v>39</v>
      </c>
      <c r="AF775" s="5">
        <f t="shared" si="155"/>
        <v>0</v>
      </c>
      <c r="AG775" s="1">
        <v>4</v>
      </c>
      <c r="AH775" s="6">
        <f>ABS(8-Table1[[#This Row],[Die 1. Frauen des FCSP landet in der Regionalliga Nord (12er Liga) auf Rang...?]])</f>
        <v>4</v>
      </c>
      <c r="AI775" s="6">
        <f>0-Table1[[#This Row],[Spalte16]]</f>
        <v>-4</v>
      </c>
      <c r="AJ775" s="1">
        <v>17</v>
      </c>
      <c r="AK775" s="6">
        <f>ABS(16-Table1[[#This Row],[Die U23 des FCSP landet in der Regionalliga Nord (18er Liga) auf Rang....?]])</f>
        <v>1</v>
      </c>
      <c r="AL775" s="6">
        <f>0-Table1[[#This Row],[Spalte17]]</f>
        <v>-1</v>
      </c>
      <c r="AM77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5</v>
      </c>
      <c r="AP775"/>
    </row>
    <row r="776" spans="1:42" x14ac:dyDescent="0.25">
      <c r="A776">
        <v>774</v>
      </c>
      <c r="B776" t="s">
        <v>966</v>
      </c>
      <c r="C776" s="1">
        <v>15</v>
      </c>
      <c r="D776" s="6">
        <f>-18+Table1[[#This Row],[Auf welchem Platz landet der FC St. Pauli in der 1. Bundesliga 2025/26?]]</f>
        <v>-3</v>
      </c>
      <c r="E776" t="s">
        <v>14</v>
      </c>
      <c r="F776" s="5">
        <v>5</v>
      </c>
      <c r="G776" t="s">
        <v>14</v>
      </c>
      <c r="H776" t="s">
        <v>54</v>
      </c>
      <c r="I776" t="s">
        <v>25</v>
      </c>
      <c r="J776" t="s">
        <v>43</v>
      </c>
      <c r="K776">
        <f t="shared" si="144"/>
        <v>1</v>
      </c>
      <c r="L776">
        <f t="shared" si="145"/>
        <v>1</v>
      </c>
      <c r="M776">
        <f t="shared" si="146"/>
        <v>0</v>
      </c>
      <c r="N776">
        <f t="shared" si="147"/>
        <v>0</v>
      </c>
      <c r="O776" s="5">
        <f>SUM(Table1[[#This Row],[Spalte5]:[Spalte6]])*5</f>
        <v>10</v>
      </c>
      <c r="P776" t="s">
        <v>15</v>
      </c>
      <c r="Q776" t="s">
        <v>78</v>
      </c>
      <c r="R776" t="s">
        <v>34</v>
      </c>
      <c r="S776">
        <f t="shared" si="148"/>
        <v>0</v>
      </c>
      <c r="T776">
        <f t="shared" si="149"/>
        <v>1</v>
      </c>
      <c r="U776">
        <f t="shared" si="150"/>
        <v>0</v>
      </c>
      <c r="V776" s="5">
        <f>SUM(Table1[[#This Row],[Spalte94]:[Spalte92]])*5</f>
        <v>5</v>
      </c>
      <c r="W776" t="s">
        <v>15</v>
      </c>
      <c r="X776" s="5">
        <f t="shared" si="151"/>
        <v>0</v>
      </c>
      <c r="Y776" t="s">
        <v>18</v>
      </c>
      <c r="Z776" s="5">
        <f t="shared" si="152"/>
        <v>0</v>
      </c>
      <c r="AA776" t="s">
        <v>35</v>
      </c>
      <c r="AB776" s="5">
        <f t="shared" si="153"/>
        <v>0</v>
      </c>
      <c r="AC776" t="s">
        <v>27</v>
      </c>
      <c r="AD776" s="5">
        <f t="shared" si="154"/>
        <v>5</v>
      </c>
      <c r="AE776" t="s">
        <v>32</v>
      </c>
      <c r="AF776" s="5">
        <f t="shared" si="155"/>
        <v>0</v>
      </c>
      <c r="AG776" s="1">
        <v>2</v>
      </c>
      <c r="AH776" s="6">
        <f>ABS(8-Table1[[#This Row],[Die 1. Frauen des FCSP landet in der Regionalliga Nord (12er Liga) auf Rang...?]])</f>
        <v>6</v>
      </c>
      <c r="AI776" s="6">
        <f>0-Table1[[#This Row],[Spalte16]]</f>
        <v>-6</v>
      </c>
      <c r="AJ776" s="1">
        <v>5</v>
      </c>
      <c r="AK776" s="6">
        <f>ABS(16-Table1[[#This Row],[Die U23 des FCSP landet in der Regionalliga Nord (18er Liga) auf Rang....?]])</f>
        <v>11</v>
      </c>
      <c r="AL776" s="6">
        <f>0-Table1[[#This Row],[Spalte17]]</f>
        <v>-11</v>
      </c>
      <c r="AM77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5</v>
      </c>
      <c r="AP776"/>
    </row>
    <row r="777" spans="1:42" x14ac:dyDescent="0.25">
      <c r="A777">
        <v>775</v>
      </c>
      <c r="B777" t="s">
        <v>524</v>
      </c>
      <c r="C777" s="1">
        <v>13</v>
      </c>
      <c r="D777" s="6">
        <f>-18+Table1[[#This Row],[Auf welchem Platz landet der FC St. Pauli in der 1. Bundesliga 2025/26?]]</f>
        <v>-5</v>
      </c>
      <c r="E777" t="s">
        <v>14</v>
      </c>
      <c r="F777" s="5">
        <v>5</v>
      </c>
      <c r="G777" t="s">
        <v>14</v>
      </c>
      <c r="H777" t="s">
        <v>54</v>
      </c>
      <c r="I777" t="s">
        <v>56</v>
      </c>
      <c r="J777" t="s">
        <v>25</v>
      </c>
      <c r="K777">
        <f t="shared" si="144"/>
        <v>1</v>
      </c>
      <c r="L777">
        <f t="shared" si="145"/>
        <v>1</v>
      </c>
      <c r="M777">
        <f t="shared" si="146"/>
        <v>0</v>
      </c>
      <c r="N777">
        <f t="shared" si="147"/>
        <v>0</v>
      </c>
      <c r="O777" s="5">
        <f>SUM(Table1[[#This Row],[Spalte5]:[Spalte6]])*5</f>
        <v>10</v>
      </c>
      <c r="P777" t="s">
        <v>15</v>
      </c>
      <c r="Q777" t="s">
        <v>78</v>
      </c>
      <c r="R777" t="s">
        <v>34</v>
      </c>
      <c r="S777">
        <f t="shared" si="148"/>
        <v>0</v>
      </c>
      <c r="T777">
        <f t="shared" si="149"/>
        <v>1</v>
      </c>
      <c r="U777">
        <f t="shared" si="150"/>
        <v>0</v>
      </c>
      <c r="V777" s="5">
        <f>SUM(Table1[[#This Row],[Spalte94]:[Spalte92]])*5</f>
        <v>5</v>
      </c>
      <c r="W777" t="s">
        <v>34</v>
      </c>
      <c r="X777" s="5">
        <f t="shared" si="151"/>
        <v>0</v>
      </c>
      <c r="Y777" t="s">
        <v>46</v>
      </c>
      <c r="Z777" s="5">
        <f t="shared" si="152"/>
        <v>0</v>
      </c>
      <c r="AA777" t="s">
        <v>19</v>
      </c>
      <c r="AB777" s="5">
        <f t="shared" si="153"/>
        <v>0</v>
      </c>
      <c r="AC777" t="s">
        <v>20</v>
      </c>
      <c r="AD777" s="5">
        <f t="shared" si="154"/>
        <v>0</v>
      </c>
      <c r="AE777" t="s">
        <v>28</v>
      </c>
      <c r="AF777" s="5">
        <f t="shared" si="155"/>
        <v>0</v>
      </c>
      <c r="AG777" s="1">
        <v>7</v>
      </c>
      <c r="AH777" s="6">
        <f>ABS(8-Table1[[#This Row],[Die 1. Frauen des FCSP landet in der Regionalliga Nord (12er Liga) auf Rang...?]])</f>
        <v>1</v>
      </c>
      <c r="AI777" s="6">
        <f>0-Table1[[#This Row],[Spalte16]]</f>
        <v>-1</v>
      </c>
      <c r="AJ777" s="1">
        <v>6</v>
      </c>
      <c r="AK777" s="6">
        <f>ABS(16-Table1[[#This Row],[Die U23 des FCSP landet in der Regionalliga Nord (18er Liga) auf Rang....?]])</f>
        <v>10</v>
      </c>
      <c r="AL777" s="6">
        <f>0-Table1[[#This Row],[Spalte17]]</f>
        <v>-10</v>
      </c>
      <c r="AM77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4</v>
      </c>
      <c r="AP777"/>
    </row>
    <row r="778" spans="1:42" x14ac:dyDescent="0.25">
      <c r="A778">
        <v>776</v>
      </c>
      <c r="B778" t="s">
        <v>858</v>
      </c>
      <c r="C778" s="1">
        <v>14</v>
      </c>
      <c r="D778" s="6">
        <f>-18+Table1[[#This Row],[Auf welchem Platz landet der FC St. Pauli in der 1. Bundesliga 2025/26?]]</f>
        <v>-4</v>
      </c>
      <c r="E778" t="s">
        <v>14</v>
      </c>
      <c r="F778" s="5">
        <v>5</v>
      </c>
      <c r="G778" t="s">
        <v>14</v>
      </c>
      <c r="H778" t="s">
        <v>56</v>
      </c>
      <c r="I778" t="s">
        <v>54</v>
      </c>
      <c r="J778" t="s">
        <v>17</v>
      </c>
      <c r="K778">
        <f t="shared" si="144"/>
        <v>1</v>
      </c>
      <c r="L778">
        <f t="shared" si="145"/>
        <v>0</v>
      </c>
      <c r="M778">
        <f t="shared" si="146"/>
        <v>1</v>
      </c>
      <c r="N778">
        <f t="shared" si="147"/>
        <v>0</v>
      </c>
      <c r="O778" s="5">
        <f>SUM(Table1[[#This Row],[Spalte5]:[Spalte6]])*5</f>
        <v>10</v>
      </c>
      <c r="P778" t="s">
        <v>34</v>
      </c>
      <c r="Q778" t="s">
        <v>78</v>
      </c>
      <c r="R778" t="s">
        <v>23</v>
      </c>
      <c r="S778">
        <f t="shared" si="148"/>
        <v>0</v>
      </c>
      <c r="T778">
        <f t="shared" si="149"/>
        <v>1</v>
      </c>
      <c r="U778">
        <f t="shared" si="150"/>
        <v>0</v>
      </c>
      <c r="V778" s="5">
        <f>SUM(Table1[[#This Row],[Spalte94]:[Spalte92]])*5</f>
        <v>5</v>
      </c>
      <c r="W778" t="s">
        <v>41</v>
      </c>
      <c r="X778" s="5">
        <f t="shared" si="151"/>
        <v>0</v>
      </c>
      <c r="Y778" t="s">
        <v>46</v>
      </c>
      <c r="Z778" s="5">
        <f t="shared" si="152"/>
        <v>0</v>
      </c>
      <c r="AA778" t="s">
        <v>19</v>
      </c>
      <c r="AB778" s="5">
        <f t="shared" si="153"/>
        <v>0</v>
      </c>
      <c r="AC778" t="s">
        <v>20</v>
      </c>
      <c r="AD778" s="5">
        <f t="shared" si="154"/>
        <v>0</v>
      </c>
      <c r="AE778" t="s">
        <v>39</v>
      </c>
      <c r="AF778" s="5">
        <f t="shared" si="155"/>
        <v>0</v>
      </c>
      <c r="AG778" s="1">
        <v>9</v>
      </c>
      <c r="AH778" s="6">
        <f>ABS(8-Table1[[#This Row],[Die 1. Frauen des FCSP landet in der Regionalliga Nord (12er Liga) auf Rang...?]])</f>
        <v>1</v>
      </c>
      <c r="AI778" s="6">
        <f>0-Table1[[#This Row],[Spalte16]]</f>
        <v>-1</v>
      </c>
      <c r="AJ778" s="1">
        <v>5</v>
      </c>
      <c r="AK778" s="6">
        <f>ABS(16-Table1[[#This Row],[Die U23 des FCSP landet in der Regionalliga Nord (18er Liga) auf Rang....?]])</f>
        <v>11</v>
      </c>
      <c r="AL778" s="6">
        <f>0-Table1[[#This Row],[Spalte17]]</f>
        <v>-11</v>
      </c>
      <c r="AM77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4</v>
      </c>
      <c r="AP778"/>
    </row>
    <row r="779" spans="1:42" x14ac:dyDescent="0.25">
      <c r="A779">
        <v>777</v>
      </c>
      <c r="B779" t="s">
        <v>501</v>
      </c>
      <c r="C779" s="1">
        <v>12</v>
      </c>
      <c r="D779" s="6">
        <f>-18+Table1[[#This Row],[Auf welchem Platz landet der FC St. Pauli in der 1. Bundesliga 2025/26?]]</f>
        <v>-6</v>
      </c>
      <c r="E779" t="s">
        <v>14</v>
      </c>
      <c r="F779" s="5">
        <v>5</v>
      </c>
      <c r="G779" t="s">
        <v>14</v>
      </c>
      <c r="H779" t="s">
        <v>25</v>
      </c>
      <c r="I779" t="s">
        <v>56</v>
      </c>
      <c r="J779" t="s">
        <v>43</v>
      </c>
      <c r="K779">
        <f t="shared" si="144"/>
        <v>1</v>
      </c>
      <c r="L779">
        <f t="shared" si="145"/>
        <v>1</v>
      </c>
      <c r="M779">
        <f t="shared" si="146"/>
        <v>0</v>
      </c>
      <c r="N779">
        <f t="shared" si="147"/>
        <v>0</v>
      </c>
      <c r="O779" s="5">
        <f>SUM(Table1[[#This Row],[Spalte5]:[Spalte6]])*5</f>
        <v>10</v>
      </c>
      <c r="P779" t="s">
        <v>78</v>
      </c>
      <c r="Q779" t="s">
        <v>34</v>
      </c>
      <c r="R779" t="s">
        <v>23</v>
      </c>
      <c r="S779">
        <f t="shared" si="148"/>
        <v>0</v>
      </c>
      <c r="T779">
        <f t="shared" si="149"/>
        <v>1</v>
      </c>
      <c r="U779">
        <f t="shared" si="150"/>
        <v>0</v>
      </c>
      <c r="V779" s="5">
        <f>SUM(Table1[[#This Row],[Spalte94]:[Spalte92]])*5</f>
        <v>5</v>
      </c>
      <c r="W779" t="s">
        <v>23</v>
      </c>
      <c r="X779" s="5">
        <f t="shared" si="151"/>
        <v>0</v>
      </c>
      <c r="Y779" t="s">
        <v>18</v>
      </c>
      <c r="Z779" s="5">
        <f t="shared" si="152"/>
        <v>0</v>
      </c>
      <c r="AA779" t="s">
        <v>19</v>
      </c>
      <c r="AB779" s="5">
        <f t="shared" si="153"/>
        <v>0</v>
      </c>
      <c r="AC779" t="s">
        <v>20</v>
      </c>
      <c r="AD779" s="5">
        <f t="shared" si="154"/>
        <v>0</v>
      </c>
      <c r="AE779" t="s">
        <v>28</v>
      </c>
      <c r="AF779" s="5">
        <f t="shared" si="155"/>
        <v>0</v>
      </c>
      <c r="AG779" s="1">
        <v>7</v>
      </c>
      <c r="AH779" s="6">
        <f>ABS(8-Table1[[#This Row],[Die 1. Frauen des FCSP landet in der Regionalliga Nord (12er Liga) auf Rang...?]])</f>
        <v>1</v>
      </c>
      <c r="AI779" s="6">
        <f>0-Table1[[#This Row],[Spalte16]]</f>
        <v>-1</v>
      </c>
      <c r="AJ779" s="1">
        <v>7</v>
      </c>
      <c r="AK779" s="6">
        <f>ABS(16-Table1[[#This Row],[Die U23 des FCSP landet in der Regionalliga Nord (18er Liga) auf Rang....?]])</f>
        <v>9</v>
      </c>
      <c r="AL779" s="6">
        <f>0-Table1[[#This Row],[Spalte17]]</f>
        <v>-9</v>
      </c>
      <c r="AM77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4</v>
      </c>
      <c r="AP779"/>
    </row>
    <row r="780" spans="1:42" x14ac:dyDescent="0.25">
      <c r="A780">
        <v>778</v>
      </c>
      <c r="B780" t="s">
        <v>847</v>
      </c>
      <c r="C780" s="1">
        <v>13</v>
      </c>
      <c r="D780" s="6">
        <f>-18+Table1[[#This Row],[Auf welchem Platz landet der FC St. Pauli in der 1. Bundesliga 2025/26?]]</f>
        <v>-5</v>
      </c>
      <c r="E780" t="s">
        <v>14</v>
      </c>
      <c r="F780" s="5">
        <v>5</v>
      </c>
      <c r="G780" t="s">
        <v>14</v>
      </c>
      <c r="H780" t="s">
        <v>25</v>
      </c>
      <c r="I780" t="s">
        <v>50</v>
      </c>
      <c r="J780" t="s">
        <v>200</v>
      </c>
      <c r="K780">
        <f t="shared" si="144"/>
        <v>1</v>
      </c>
      <c r="L780">
        <f t="shared" si="145"/>
        <v>1</v>
      </c>
      <c r="M780">
        <f t="shared" si="146"/>
        <v>0</v>
      </c>
      <c r="N780">
        <f t="shared" si="147"/>
        <v>0</v>
      </c>
      <c r="O780" s="5">
        <f>SUM(Table1[[#This Row],[Spalte5]:[Spalte6]])*5</f>
        <v>10</v>
      </c>
      <c r="P780" t="s">
        <v>23</v>
      </c>
      <c r="Q780" t="s">
        <v>78</v>
      </c>
      <c r="R780" t="s">
        <v>34</v>
      </c>
      <c r="S780">
        <f t="shared" si="148"/>
        <v>0</v>
      </c>
      <c r="T780">
        <f t="shared" si="149"/>
        <v>1</v>
      </c>
      <c r="U780">
        <f t="shared" si="150"/>
        <v>0</v>
      </c>
      <c r="V780" s="5">
        <f>SUM(Table1[[#This Row],[Spalte94]:[Spalte92]])*5</f>
        <v>5</v>
      </c>
      <c r="W780" t="s">
        <v>34</v>
      </c>
      <c r="X780" s="5">
        <f t="shared" si="151"/>
        <v>0</v>
      </c>
      <c r="Y780" t="s">
        <v>48</v>
      </c>
      <c r="Z780" s="5">
        <f t="shared" si="152"/>
        <v>0</v>
      </c>
      <c r="AA780" t="s">
        <v>19</v>
      </c>
      <c r="AB780" s="5">
        <f t="shared" si="153"/>
        <v>0</v>
      </c>
      <c r="AC780" t="s">
        <v>20</v>
      </c>
      <c r="AD780" s="5">
        <f t="shared" si="154"/>
        <v>0</v>
      </c>
      <c r="AE780" t="s">
        <v>21</v>
      </c>
      <c r="AF780" s="5">
        <f t="shared" si="155"/>
        <v>0</v>
      </c>
      <c r="AG780" s="1">
        <v>5</v>
      </c>
      <c r="AH780" s="6">
        <f>ABS(8-Table1[[#This Row],[Die 1. Frauen des FCSP landet in der Regionalliga Nord (12er Liga) auf Rang...?]])</f>
        <v>3</v>
      </c>
      <c r="AI780" s="6">
        <f>0-Table1[[#This Row],[Spalte16]]</f>
        <v>-3</v>
      </c>
      <c r="AJ780" s="1">
        <v>8</v>
      </c>
      <c r="AK780" s="6">
        <f>ABS(16-Table1[[#This Row],[Die U23 des FCSP landet in der Regionalliga Nord (18er Liga) auf Rang....?]])</f>
        <v>8</v>
      </c>
      <c r="AL780" s="6">
        <f>0-Table1[[#This Row],[Spalte17]]</f>
        <v>-8</v>
      </c>
      <c r="AM78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4</v>
      </c>
      <c r="AP780"/>
    </row>
    <row r="781" spans="1:42" x14ac:dyDescent="0.25">
      <c r="A781">
        <v>779</v>
      </c>
      <c r="B781" t="s">
        <v>547</v>
      </c>
      <c r="C781" s="1">
        <v>13</v>
      </c>
      <c r="D781" s="6">
        <f>-18+Table1[[#This Row],[Auf welchem Platz landet der FC St. Pauli in der 1. Bundesliga 2025/26?]]</f>
        <v>-5</v>
      </c>
      <c r="E781" t="s">
        <v>14</v>
      </c>
      <c r="F781" s="5">
        <v>5</v>
      </c>
      <c r="G781" t="s">
        <v>14</v>
      </c>
      <c r="H781" t="s">
        <v>54</v>
      </c>
      <c r="I781" t="s">
        <v>56</v>
      </c>
      <c r="J781" t="s">
        <v>17</v>
      </c>
      <c r="K781">
        <f t="shared" si="144"/>
        <v>1</v>
      </c>
      <c r="L781">
        <f t="shared" si="145"/>
        <v>0</v>
      </c>
      <c r="M781">
        <f t="shared" si="146"/>
        <v>1</v>
      </c>
      <c r="N781">
        <f t="shared" si="147"/>
        <v>0</v>
      </c>
      <c r="O781" s="5">
        <f>SUM(Table1[[#This Row],[Spalte5]:[Spalte6]])*5</f>
        <v>10</v>
      </c>
      <c r="P781" t="s">
        <v>34</v>
      </c>
      <c r="Q781" t="s">
        <v>78</v>
      </c>
      <c r="R781" t="s">
        <v>23</v>
      </c>
      <c r="S781">
        <f t="shared" si="148"/>
        <v>0</v>
      </c>
      <c r="T781">
        <f t="shared" si="149"/>
        <v>1</v>
      </c>
      <c r="U781">
        <f t="shared" si="150"/>
        <v>0</v>
      </c>
      <c r="V781" s="5">
        <f>SUM(Table1[[#This Row],[Spalte94]:[Spalte92]])*5</f>
        <v>5</v>
      </c>
      <c r="W781" t="s">
        <v>25</v>
      </c>
      <c r="X781" s="5">
        <f t="shared" si="151"/>
        <v>0</v>
      </c>
      <c r="Y781" t="s">
        <v>48</v>
      </c>
      <c r="Z781" s="5">
        <f t="shared" si="152"/>
        <v>0</v>
      </c>
      <c r="AA781" t="s">
        <v>65</v>
      </c>
      <c r="AB781" s="5">
        <f t="shared" si="153"/>
        <v>5</v>
      </c>
      <c r="AC781" t="s">
        <v>20</v>
      </c>
      <c r="AD781" s="5">
        <f t="shared" si="154"/>
        <v>0</v>
      </c>
      <c r="AE781" t="s">
        <v>21</v>
      </c>
      <c r="AF781" s="5">
        <f t="shared" si="155"/>
        <v>0</v>
      </c>
      <c r="AG781" s="1">
        <v>4</v>
      </c>
      <c r="AH781" s="6">
        <f>ABS(8-Table1[[#This Row],[Die 1. Frauen des FCSP landet in der Regionalliga Nord (12er Liga) auf Rang...?]])</f>
        <v>4</v>
      </c>
      <c r="AI781" s="6">
        <f>0-Table1[[#This Row],[Spalte16]]</f>
        <v>-4</v>
      </c>
      <c r="AJ781" s="1">
        <v>9</v>
      </c>
      <c r="AK781" s="6">
        <f>ABS(16-Table1[[#This Row],[Die U23 des FCSP landet in der Regionalliga Nord (18er Liga) auf Rang....?]])</f>
        <v>7</v>
      </c>
      <c r="AL781" s="6">
        <f>0-Table1[[#This Row],[Spalte17]]</f>
        <v>-7</v>
      </c>
      <c r="AM78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4</v>
      </c>
      <c r="AP781"/>
    </row>
    <row r="782" spans="1:42" x14ac:dyDescent="0.25">
      <c r="A782">
        <v>780</v>
      </c>
      <c r="B782" t="s">
        <v>330</v>
      </c>
      <c r="C782" s="1">
        <v>9</v>
      </c>
      <c r="D782" s="6">
        <f>-18+Table1[[#This Row],[Auf welchem Platz landet der FC St. Pauli in der 1. Bundesliga 2025/26?]]</f>
        <v>-9</v>
      </c>
      <c r="E782" t="s">
        <v>14</v>
      </c>
      <c r="F782" s="5">
        <v>5</v>
      </c>
      <c r="G782" t="s">
        <v>54</v>
      </c>
      <c r="H782" t="s">
        <v>56</v>
      </c>
      <c r="I782" t="s">
        <v>14</v>
      </c>
      <c r="J782" t="s">
        <v>25</v>
      </c>
      <c r="K782">
        <f t="shared" si="144"/>
        <v>1</v>
      </c>
      <c r="L782">
        <f t="shared" si="145"/>
        <v>1</v>
      </c>
      <c r="M782">
        <f t="shared" si="146"/>
        <v>0</v>
      </c>
      <c r="N782">
        <f t="shared" si="147"/>
        <v>0</v>
      </c>
      <c r="O782" s="5">
        <f>SUM(Table1[[#This Row],[Spalte5]:[Spalte6]])*5</f>
        <v>10</v>
      </c>
      <c r="P782" t="s">
        <v>24</v>
      </c>
      <c r="Q782" t="s">
        <v>15</v>
      </c>
      <c r="R782" t="s">
        <v>34</v>
      </c>
      <c r="S782">
        <f t="shared" si="148"/>
        <v>0</v>
      </c>
      <c r="T782">
        <f t="shared" si="149"/>
        <v>0</v>
      </c>
      <c r="U782">
        <f t="shared" si="150"/>
        <v>0</v>
      </c>
      <c r="V782" s="5">
        <f>SUM(Table1[[#This Row],[Spalte94]:[Spalte92]])*5</f>
        <v>0</v>
      </c>
      <c r="W782" t="s">
        <v>17</v>
      </c>
      <c r="X782" s="5">
        <f t="shared" si="151"/>
        <v>0</v>
      </c>
      <c r="Y782" t="s">
        <v>52</v>
      </c>
      <c r="Z782" s="5">
        <f t="shared" si="152"/>
        <v>0</v>
      </c>
      <c r="AA782" t="s">
        <v>65</v>
      </c>
      <c r="AB782" s="5">
        <f t="shared" si="153"/>
        <v>5</v>
      </c>
      <c r="AC782" t="s">
        <v>20</v>
      </c>
      <c r="AD782" s="5">
        <f t="shared" si="154"/>
        <v>0</v>
      </c>
      <c r="AE782" t="s">
        <v>32</v>
      </c>
      <c r="AF782" s="5">
        <f t="shared" si="155"/>
        <v>0</v>
      </c>
      <c r="AG782" s="1">
        <v>9</v>
      </c>
      <c r="AH782" s="6">
        <f>ABS(8-Table1[[#This Row],[Die 1. Frauen des FCSP landet in der Regionalliga Nord (12er Liga) auf Rang...?]])</f>
        <v>1</v>
      </c>
      <c r="AI782" s="6">
        <f>0-Table1[[#This Row],[Spalte16]]</f>
        <v>-1</v>
      </c>
      <c r="AJ782" s="1">
        <v>15</v>
      </c>
      <c r="AK782" s="6">
        <f>ABS(16-Table1[[#This Row],[Die U23 des FCSP landet in der Regionalliga Nord (18er Liga) auf Rang....?]])</f>
        <v>1</v>
      </c>
      <c r="AL782" s="6">
        <f>0-Table1[[#This Row],[Spalte17]]</f>
        <v>-1</v>
      </c>
      <c r="AM78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4</v>
      </c>
      <c r="AP782"/>
    </row>
    <row r="783" spans="1:42" x14ac:dyDescent="0.25">
      <c r="A783">
        <v>781</v>
      </c>
      <c r="B783" t="s">
        <v>420</v>
      </c>
      <c r="C783" s="1">
        <v>9</v>
      </c>
      <c r="D783" s="6">
        <f>-18+Table1[[#This Row],[Auf welchem Platz landet der FC St. Pauli in der 1. Bundesliga 2025/26?]]</f>
        <v>-9</v>
      </c>
      <c r="E783" t="s">
        <v>14</v>
      </c>
      <c r="F783" s="5">
        <v>5</v>
      </c>
      <c r="G783" t="s">
        <v>14</v>
      </c>
      <c r="H783" t="s">
        <v>25</v>
      </c>
      <c r="I783" t="s">
        <v>43</v>
      </c>
      <c r="J783" t="s">
        <v>56</v>
      </c>
      <c r="K783">
        <f t="shared" si="144"/>
        <v>1</v>
      </c>
      <c r="L783">
        <f t="shared" si="145"/>
        <v>1</v>
      </c>
      <c r="M783">
        <f t="shared" si="146"/>
        <v>0</v>
      </c>
      <c r="N783">
        <f t="shared" si="147"/>
        <v>0</v>
      </c>
      <c r="O783" s="5">
        <f>SUM(Table1[[#This Row],[Spalte5]:[Spalte6]])*5</f>
        <v>10</v>
      </c>
      <c r="P783" t="s">
        <v>34</v>
      </c>
      <c r="Q783" t="s">
        <v>15</v>
      </c>
      <c r="R783" t="s">
        <v>24</v>
      </c>
      <c r="S783">
        <f t="shared" si="148"/>
        <v>0</v>
      </c>
      <c r="T783">
        <f t="shared" si="149"/>
        <v>0</v>
      </c>
      <c r="U783">
        <f t="shared" si="150"/>
        <v>0</v>
      </c>
      <c r="V783" s="5">
        <f>SUM(Table1[[#This Row],[Spalte94]:[Spalte92]])*5</f>
        <v>0</v>
      </c>
      <c r="W783" t="s">
        <v>24</v>
      </c>
      <c r="X783" s="5">
        <f t="shared" si="151"/>
        <v>0</v>
      </c>
      <c r="Y783" t="s">
        <v>18</v>
      </c>
      <c r="Z783" s="5">
        <f t="shared" si="152"/>
        <v>0</v>
      </c>
      <c r="AA783" t="s">
        <v>19</v>
      </c>
      <c r="AB783" s="5">
        <f t="shared" si="153"/>
        <v>0</v>
      </c>
      <c r="AC783" t="s">
        <v>20</v>
      </c>
      <c r="AD783" s="5">
        <f t="shared" si="154"/>
        <v>0</v>
      </c>
      <c r="AE783" t="s">
        <v>32</v>
      </c>
      <c r="AF783" s="5">
        <f t="shared" si="155"/>
        <v>0</v>
      </c>
      <c r="AG783" s="1">
        <v>7</v>
      </c>
      <c r="AH783" s="6">
        <f>ABS(8-Table1[[#This Row],[Die 1. Frauen des FCSP landet in der Regionalliga Nord (12er Liga) auf Rang...?]])</f>
        <v>1</v>
      </c>
      <c r="AI783" s="6">
        <f>0-Table1[[#This Row],[Spalte16]]</f>
        <v>-1</v>
      </c>
      <c r="AJ783" s="1">
        <v>15</v>
      </c>
      <c r="AK783" s="6">
        <f>ABS(16-Table1[[#This Row],[Die U23 des FCSP landet in der Regionalliga Nord (18er Liga) auf Rang....?]])</f>
        <v>1</v>
      </c>
      <c r="AL783" s="6">
        <f>0-Table1[[#This Row],[Spalte17]]</f>
        <v>-1</v>
      </c>
      <c r="AM78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4</v>
      </c>
      <c r="AP783"/>
    </row>
    <row r="784" spans="1:42" x14ac:dyDescent="0.25">
      <c r="A784">
        <v>782</v>
      </c>
      <c r="B784" t="s">
        <v>70</v>
      </c>
      <c r="C784" s="1">
        <v>13</v>
      </c>
      <c r="D784" s="6">
        <f>-18+Table1[[#This Row],[Auf welchem Platz landet der FC St. Pauli in der 1. Bundesliga 2025/26?]]</f>
        <v>-5</v>
      </c>
      <c r="E784" t="s">
        <v>14</v>
      </c>
      <c r="F784" s="5">
        <v>5</v>
      </c>
      <c r="G784" t="s">
        <v>14</v>
      </c>
      <c r="H784" t="s">
        <v>54</v>
      </c>
      <c r="I784" t="s">
        <v>56</v>
      </c>
      <c r="J784" t="s">
        <v>25</v>
      </c>
      <c r="K784">
        <f t="shared" si="144"/>
        <v>1</v>
      </c>
      <c r="L784">
        <f t="shared" si="145"/>
        <v>1</v>
      </c>
      <c r="M784">
        <f t="shared" si="146"/>
        <v>0</v>
      </c>
      <c r="N784">
        <f t="shared" si="147"/>
        <v>0</v>
      </c>
      <c r="O784" s="5">
        <f>SUM(Table1[[#This Row],[Spalte5]:[Spalte6]])*5</f>
        <v>10</v>
      </c>
      <c r="P784" t="s">
        <v>23</v>
      </c>
      <c r="Q784" t="s">
        <v>15</v>
      </c>
      <c r="R784" t="s">
        <v>34</v>
      </c>
      <c r="S784">
        <f t="shared" si="148"/>
        <v>0</v>
      </c>
      <c r="T784">
        <f t="shared" si="149"/>
        <v>0</v>
      </c>
      <c r="U784">
        <f t="shared" si="150"/>
        <v>0</v>
      </c>
      <c r="V784" s="5">
        <f>SUM(Table1[[#This Row],[Spalte94]:[Spalte92]])*5</f>
        <v>0</v>
      </c>
      <c r="W784" t="s">
        <v>50</v>
      </c>
      <c r="X784" s="5">
        <f t="shared" si="151"/>
        <v>0</v>
      </c>
      <c r="Y784" t="s">
        <v>46</v>
      </c>
      <c r="Z784" s="5">
        <f t="shared" si="152"/>
        <v>0</v>
      </c>
      <c r="AA784" t="s">
        <v>19</v>
      </c>
      <c r="AB784" s="5">
        <f t="shared" si="153"/>
        <v>0</v>
      </c>
      <c r="AC784" t="s">
        <v>20</v>
      </c>
      <c r="AD784" s="5">
        <f t="shared" si="154"/>
        <v>0</v>
      </c>
      <c r="AE784" t="s">
        <v>28</v>
      </c>
      <c r="AF784" s="5">
        <f t="shared" si="155"/>
        <v>0</v>
      </c>
      <c r="AG784" s="1">
        <v>3</v>
      </c>
      <c r="AH784" s="6">
        <f>ABS(8-Table1[[#This Row],[Die 1. Frauen des FCSP landet in der Regionalliga Nord (12er Liga) auf Rang...?]])</f>
        <v>5</v>
      </c>
      <c r="AI784" s="6">
        <f>0-Table1[[#This Row],[Spalte16]]</f>
        <v>-5</v>
      </c>
      <c r="AJ784" s="1">
        <v>15</v>
      </c>
      <c r="AK784" s="6">
        <f>ABS(16-Table1[[#This Row],[Die U23 des FCSP landet in der Regionalliga Nord (18er Liga) auf Rang....?]])</f>
        <v>1</v>
      </c>
      <c r="AL784" s="6">
        <f>0-Table1[[#This Row],[Spalte17]]</f>
        <v>-1</v>
      </c>
      <c r="AM78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4</v>
      </c>
      <c r="AP784"/>
    </row>
    <row r="785" spans="1:42" x14ac:dyDescent="0.25">
      <c r="A785">
        <v>783</v>
      </c>
      <c r="B785" t="s">
        <v>262</v>
      </c>
      <c r="C785" s="1">
        <v>10</v>
      </c>
      <c r="D785" s="6">
        <f>-18+Table1[[#This Row],[Auf welchem Platz landet der FC St. Pauli in der 1. Bundesliga 2025/26?]]</f>
        <v>-8</v>
      </c>
      <c r="E785" t="s">
        <v>14</v>
      </c>
      <c r="F785" s="5">
        <v>5</v>
      </c>
      <c r="G785" t="s">
        <v>14</v>
      </c>
      <c r="H785" t="s">
        <v>54</v>
      </c>
      <c r="I785" t="s">
        <v>25</v>
      </c>
      <c r="J785" t="s">
        <v>43</v>
      </c>
      <c r="K785">
        <f t="shared" si="144"/>
        <v>1</v>
      </c>
      <c r="L785">
        <f t="shared" si="145"/>
        <v>1</v>
      </c>
      <c r="M785">
        <f t="shared" si="146"/>
        <v>0</v>
      </c>
      <c r="N785">
        <f t="shared" si="147"/>
        <v>0</v>
      </c>
      <c r="O785" s="5">
        <f>SUM(Table1[[#This Row],[Spalte5]:[Spalte6]])*5</f>
        <v>10</v>
      </c>
      <c r="P785" t="s">
        <v>34</v>
      </c>
      <c r="Q785" t="s">
        <v>78</v>
      </c>
      <c r="R785" t="s">
        <v>23</v>
      </c>
      <c r="S785">
        <f t="shared" si="148"/>
        <v>0</v>
      </c>
      <c r="T785">
        <f t="shared" si="149"/>
        <v>1</v>
      </c>
      <c r="U785">
        <f t="shared" si="150"/>
        <v>0</v>
      </c>
      <c r="V785" s="5">
        <f>SUM(Table1[[#This Row],[Spalte94]:[Spalte92]])*5</f>
        <v>5</v>
      </c>
      <c r="W785" t="s">
        <v>34</v>
      </c>
      <c r="X785" s="5">
        <f t="shared" si="151"/>
        <v>0</v>
      </c>
      <c r="Y785" t="s">
        <v>46</v>
      </c>
      <c r="Z785" s="5">
        <f t="shared" si="152"/>
        <v>0</v>
      </c>
      <c r="AA785" t="s">
        <v>19</v>
      </c>
      <c r="AB785" s="5">
        <f t="shared" si="153"/>
        <v>0</v>
      </c>
      <c r="AC785" t="s">
        <v>20</v>
      </c>
      <c r="AD785" s="5">
        <f t="shared" si="154"/>
        <v>0</v>
      </c>
      <c r="AE785" t="s">
        <v>39</v>
      </c>
      <c r="AF785" s="5">
        <f t="shared" si="155"/>
        <v>0</v>
      </c>
      <c r="AG785" s="1">
        <v>2</v>
      </c>
      <c r="AH785" s="6">
        <f>ABS(8-Table1[[#This Row],[Die 1. Frauen des FCSP landet in der Regionalliga Nord (12er Liga) auf Rang...?]])</f>
        <v>6</v>
      </c>
      <c r="AI785" s="6">
        <f>0-Table1[[#This Row],[Spalte16]]</f>
        <v>-6</v>
      </c>
      <c r="AJ785" s="1">
        <v>14</v>
      </c>
      <c r="AK785" s="6">
        <f>ABS(16-Table1[[#This Row],[Die U23 des FCSP landet in der Regionalliga Nord (18er Liga) auf Rang....?]])</f>
        <v>2</v>
      </c>
      <c r="AL785" s="6">
        <f>0-Table1[[#This Row],[Spalte17]]</f>
        <v>-2</v>
      </c>
      <c r="AM78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4</v>
      </c>
      <c r="AP785"/>
    </row>
    <row r="786" spans="1:42" x14ac:dyDescent="0.25">
      <c r="A786">
        <v>784</v>
      </c>
      <c r="B786" t="s">
        <v>737</v>
      </c>
      <c r="C786" s="1">
        <v>12</v>
      </c>
      <c r="D786" s="6">
        <f>-18+Table1[[#This Row],[Auf welchem Platz landet der FC St. Pauli in der 1. Bundesliga 2025/26?]]</f>
        <v>-6</v>
      </c>
      <c r="E786" t="s">
        <v>14</v>
      </c>
      <c r="F786" s="5">
        <v>5</v>
      </c>
      <c r="G786" t="s">
        <v>14</v>
      </c>
      <c r="H786" t="s">
        <v>54</v>
      </c>
      <c r="I786" t="s">
        <v>25</v>
      </c>
      <c r="J786" t="s">
        <v>56</v>
      </c>
      <c r="K786">
        <f t="shared" si="144"/>
        <v>1</v>
      </c>
      <c r="L786">
        <f t="shared" si="145"/>
        <v>1</v>
      </c>
      <c r="M786">
        <f t="shared" si="146"/>
        <v>0</v>
      </c>
      <c r="N786">
        <f t="shared" si="147"/>
        <v>0</v>
      </c>
      <c r="O786" s="5">
        <f>SUM(Table1[[#This Row],[Spalte5]:[Spalte6]])*5</f>
        <v>10</v>
      </c>
      <c r="P786" t="s">
        <v>34</v>
      </c>
      <c r="Q786" t="s">
        <v>41</v>
      </c>
      <c r="R786" t="s">
        <v>24</v>
      </c>
      <c r="S786">
        <f t="shared" si="148"/>
        <v>0</v>
      </c>
      <c r="T786">
        <f t="shared" si="149"/>
        <v>0</v>
      </c>
      <c r="U786">
        <f t="shared" si="150"/>
        <v>0</v>
      </c>
      <c r="V786" s="5">
        <f>SUM(Table1[[#This Row],[Spalte94]:[Spalte92]])*5</f>
        <v>0</v>
      </c>
      <c r="W786" t="s">
        <v>50</v>
      </c>
      <c r="X786" s="5">
        <f t="shared" si="151"/>
        <v>0</v>
      </c>
      <c r="Y786" t="s">
        <v>46</v>
      </c>
      <c r="Z786" s="5">
        <f t="shared" si="152"/>
        <v>0</v>
      </c>
      <c r="AA786" t="s">
        <v>19</v>
      </c>
      <c r="AB786" s="5">
        <f t="shared" si="153"/>
        <v>0</v>
      </c>
      <c r="AC786" t="s">
        <v>20</v>
      </c>
      <c r="AD786" s="5">
        <f t="shared" si="154"/>
        <v>0</v>
      </c>
      <c r="AE786" t="s">
        <v>28</v>
      </c>
      <c r="AF786" s="5">
        <f t="shared" si="155"/>
        <v>0</v>
      </c>
      <c r="AG786" s="1">
        <v>5</v>
      </c>
      <c r="AH786" s="6">
        <f>ABS(8-Table1[[#This Row],[Die 1. Frauen des FCSP landet in der Regionalliga Nord (12er Liga) auf Rang...?]])</f>
        <v>3</v>
      </c>
      <c r="AI786" s="6">
        <f>0-Table1[[#This Row],[Spalte16]]</f>
        <v>-3</v>
      </c>
      <c r="AJ786" s="1">
        <v>14</v>
      </c>
      <c r="AK786" s="6">
        <f>ABS(16-Table1[[#This Row],[Die U23 des FCSP landet in der Regionalliga Nord (18er Liga) auf Rang....?]])</f>
        <v>2</v>
      </c>
      <c r="AL786" s="6">
        <f>0-Table1[[#This Row],[Spalte17]]</f>
        <v>-2</v>
      </c>
      <c r="AM78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4</v>
      </c>
      <c r="AP786"/>
    </row>
    <row r="787" spans="1:42" x14ac:dyDescent="0.25">
      <c r="A787">
        <v>785</v>
      </c>
      <c r="B787" t="s">
        <v>49</v>
      </c>
      <c r="C787" s="1">
        <v>12</v>
      </c>
      <c r="D787" s="6">
        <f>-18+Table1[[#This Row],[Auf welchem Platz landet der FC St. Pauli in der 1. Bundesliga 2025/26?]]</f>
        <v>-6</v>
      </c>
      <c r="E787" t="s">
        <v>14</v>
      </c>
      <c r="F787" s="5">
        <v>5</v>
      </c>
      <c r="G787" t="s">
        <v>14</v>
      </c>
      <c r="H787" t="s">
        <v>54</v>
      </c>
      <c r="I787" t="s">
        <v>43</v>
      </c>
      <c r="J787" t="s">
        <v>56</v>
      </c>
      <c r="K787">
        <f t="shared" si="144"/>
        <v>1</v>
      </c>
      <c r="L787">
        <f t="shared" si="145"/>
        <v>0</v>
      </c>
      <c r="M787">
        <f t="shared" si="146"/>
        <v>0</v>
      </c>
      <c r="N787">
        <f t="shared" si="147"/>
        <v>0</v>
      </c>
      <c r="O787" s="5">
        <f>SUM(Table1[[#This Row],[Spalte5]:[Spalte6]])*5</f>
        <v>5</v>
      </c>
      <c r="P787" t="s">
        <v>34</v>
      </c>
      <c r="Q787" t="s">
        <v>78</v>
      </c>
      <c r="R787" t="s">
        <v>15</v>
      </c>
      <c r="S787">
        <f t="shared" si="148"/>
        <v>0</v>
      </c>
      <c r="T787">
        <f t="shared" si="149"/>
        <v>1</v>
      </c>
      <c r="U787">
        <f t="shared" si="150"/>
        <v>0</v>
      </c>
      <c r="V787" s="5">
        <f>SUM(Table1[[#This Row],[Spalte94]:[Spalte92]])*5</f>
        <v>5</v>
      </c>
      <c r="W787" t="s">
        <v>50</v>
      </c>
      <c r="X787" s="5">
        <f t="shared" si="151"/>
        <v>0</v>
      </c>
      <c r="Y787" t="s">
        <v>18</v>
      </c>
      <c r="Z787" s="5">
        <f t="shared" si="152"/>
        <v>0</v>
      </c>
      <c r="AA787" t="s">
        <v>19</v>
      </c>
      <c r="AB787" s="5">
        <f t="shared" si="153"/>
        <v>0</v>
      </c>
      <c r="AC787" t="s">
        <v>20</v>
      </c>
      <c r="AD787" s="5">
        <f t="shared" si="154"/>
        <v>0</v>
      </c>
      <c r="AE787" t="s">
        <v>28</v>
      </c>
      <c r="AF787" s="5">
        <f t="shared" si="155"/>
        <v>0</v>
      </c>
      <c r="AG787" s="1">
        <v>5</v>
      </c>
      <c r="AH787" s="6">
        <f>ABS(8-Table1[[#This Row],[Die 1. Frauen des FCSP landet in der Regionalliga Nord (12er Liga) auf Rang...?]])</f>
        <v>3</v>
      </c>
      <c r="AI787" s="6">
        <f>0-Table1[[#This Row],[Spalte16]]</f>
        <v>-3</v>
      </c>
      <c r="AJ787" s="1">
        <v>14</v>
      </c>
      <c r="AK787" s="6">
        <f>ABS(16-Table1[[#This Row],[Die U23 des FCSP landet in der Regionalliga Nord (18er Liga) auf Rang....?]])</f>
        <v>2</v>
      </c>
      <c r="AL787" s="6">
        <f>0-Table1[[#This Row],[Spalte17]]</f>
        <v>-2</v>
      </c>
      <c r="AM78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4</v>
      </c>
      <c r="AP787"/>
    </row>
    <row r="788" spans="1:42" x14ac:dyDescent="0.25">
      <c r="A788">
        <v>786</v>
      </c>
      <c r="B788" t="s">
        <v>808</v>
      </c>
      <c r="C788" s="1">
        <v>14</v>
      </c>
      <c r="D788" s="6">
        <f>-18+Table1[[#This Row],[Auf welchem Platz landet der FC St. Pauli in der 1. Bundesliga 2025/26?]]</f>
        <v>-4</v>
      </c>
      <c r="E788" t="s">
        <v>14</v>
      </c>
      <c r="F788" s="5">
        <v>5</v>
      </c>
      <c r="G788" t="s">
        <v>56</v>
      </c>
      <c r="H788" t="s">
        <v>54</v>
      </c>
      <c r="I788" t="s">
        <v>25</v>
      </c>
      <c r="J788" t="s">
        <v>58</v>
      </c>
      <c r="K788">
        <f t="shared" si="144"/>
        <v>0</v>
      </c>
      <c r="L788">
        <f t="shared" si="145"/>
        <v>1</v>
      </c>
      <c r="M788">
        <f t="shared" si="146"/>
        <v>0</v>
      </c>
      <c r="N788">
        <f t="shared" si="147"/>
        <v>0</v>
      </c>
      <c r="O788" s="5">
        <f>SUM(Table1[[#This Row],[Spalte5]:[Spalte6]])*5</f>
        <v>5</v>
      </c>
      <c r="P788" t="s">
        <v>34</v>
      </c>
      <c r="Q788" t="s">
        <v>23</v>
      </c>
      <c r="R788" t="s">
        <v>78</v>
      </c>
      <c r="S788">
        <f t="shared" si="148"/>
        <v>0</v>
      </c>
      <c r="T788">
        <f t="shared" si="149"/>
        <v>1</v>
      </c>
      <c r="U788">
        <f t="shared" si="150"/>
        <v>0</v>
      </c>
      <c r="V788" s="5">
        <f>SUM(Table1[[#This Row],[Spalte94]:[Spalte92]])*5</f>
        <v>5</v>
      </c>
      <c r="W788" t="s">
        <v>41</v>
      </c>
      <c r="X788" s="5">
        <f t="shared" si="151"/>
        <v>0</v>
      </c>
      <c r="Y788" t="s">
        <v>46</v>
      </c>
      <c r="Z788" s="5">
        <f t="shared" si="152"/>
        <v>0</v>
      </c>
      <c r="AA788" t="s">
        <v>19</v>
      </c>
      <c r="AB788" s="5">
        <f t="shared" si="153"/>
        <v>0</v>
      </c>
      <c r="AC788" t="s">
        <v>20</v>
      </c>
      <c r="AD788" s="5">
        <f t="shared" si="154"/>
        <v>0</v>
      </c>
      <c r="AE788" t="s">
        <v>21</v>
      </c>
      <c r="AF788" s="5">
        <f t="shared" si="155"/>
        <v>0</v>
      </c>
      <c r="AG788" s="1">
        <v>6</v>
      </c>
      <c r="AH788" s="6">
        <f>ABS(8-Table1[[#This Row],[Die 1. Frauen des FCSP landet in der Regionalliga Nord (12er Liga) auf Rang...?]])</f>
        <v>2</v>
      </c>
      <c r="AI788" s="6">
        <f>0-Table1[[#This Row],[Spalte16]]</f>
        <v>-2</v>
      </c>
      <c r="AJ788" s="1">
        <v>11</v>
      </c>
      <c r="AK788" s="6">
        <f>ABS(16-Table1[[#This Row],[Die U23 des FCSP landet in der Regionalliga Nord (18er Liga) auf Rang....?]])</f>
        <v>5</v>
      </c>
      <c r="AL788" s="6">
        <f>0-Table1[[#This Row],[Spalte17]]</f>
        <v>-5</v>
      </c>
      <c r="AM78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4</v>
      </c>
      <c r="AP788"/>
    </row>
    <row r="789" spans="1:42" x14ac:dyDescent="0.25">
      <c r="A789">
        <v>787</v>
      </c>
      <c r="B789" t="s">
        <v>394</v>
      </c>
      <c r="C789" s="1">
        <v>4</v>
      </c>
      <c r="D789" s="6">
        <f>-18+Table1[[#This Row],[Auf welchem Platz landet der FC St. Pauli in der 1. Bundesliga 2025/26?]]</f>
        <v>-14</v>
      </c>
      <c r="E789" t="s">
        <v>14</v>
      </c>
      <c r="F789" s="5">
        <v>5</v>
      </c>
      <c r="G789" t="s">
        <v>14</v>
      </c>
      <c r="H789" t="s">
        <v>238</v>
      </c>
      <c r="I789" t="s">
        <v>54</v>
      </c>
      <c r="J789" t="s">
        <v>25</v>
      </c>
      <c r="K789">
        <f t="shared" si="144"/>
        <v>1</v>
      </c>
      <c r="L789">
        <f t="shared" si="145"/>
        <v>1</v>
      </c>
      <c r="M789">
        <f t="shared" si="146"/>
        <v>0</v>
      </c>
      <c r="N789">
        <f t="shared" si="147"/>
        <v>0</v>
      </c>
      <c r="O789" s="5">
        <f>SUM(Table1[[#This Row],[Spalte5]:[Spalte6]])*5</f>
        <v>10</v>
      </c>
      <c r="P789" t="s">
        <v>34</v>
      </c>
      <c r="Q789" t="s">
        <v>41</v>
      </c>
      <c r="R789" t="s">
        <v>78</v>
      </c>
      <c r="S789">
        <f t="shared" si="148"/>
        <v>0</v>
      </c>
      <c r="T789">
        <f t="shared" si="149"/>
        <v>1</v>
      </c>
      <c r="U789">
        <f t="shared" si="150"/>
        <v>0</v>
      </c>
      <c r="V789" s="5">
        <f>SUM(Table1[[#This Row],[Spalte94]:[Spalte92]])*5</f>
        <v>5</v>
      </c>
      <c r="W789" t="s">
        <v>34</v>
      </c>
      <c r="X789" s="5">
        <f t="shared" si="151"/>
        <v>0</v>
      </c>
      <c r="Y789" t="s">
        <v>52</v>
      </c>
      <c r="Z789" s="5">
        <f t="shared" si="152"/>
        <v>0</v>
      </c>
      <c r="AA789" t="s">
        <v>65</v>
      </c>
      <c r="AB789" s="5">
        <f t="shared" si="153"/>
        <v>5</v>
      </c>
      <c r="AC789" t="s">
        <v>31</v>
      </c>
      <c r="AD789" s="5">
        <f t="shared" si="154"/>
        <v>0</v>
      </c>
      <c r="AE789" t="s">
        <v>21</v>
      </c>
      <c r="AF789" s="5">
        <f t="shared" si="155"/>
        <v>0</v>
      </c>
      <c r="AG789" s="1">
        <v>8</v>
      </c>
      <c r="AH789" s="6">
        <f>ABS(8-Table1[[#This Row],[Die 1. Frauen des FCSP landet in der Regionalliga Nord (12er Liga) auf Rang...?]])</f>
        <v>0</v>
      </c>
      <c r="AI789" s="6">
        <v>5</v>
      </c>
      <c r="AJ789" s="1">
        <v>9</v>
      </c>
      <c r="AK789" s="6">
        <f>ABS(16-Table1[[#This Row],[Die U23 des FCSP landet in der Regionalliga Nord (18er Liga) auf Rang....?]])</f>
        <v>7</v>
      </c>
      <c r="AL789" s="6">
        <f>0-Table1[[#This Row],[Spalte17]]</f>
        <v>-7</v>
      </c>
      <c r="AM78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4</v>
      </c>
      <c r="AP789"/>
    </row>
    <row r="790" spans="1:42" x14ac:dyDescent="0.25">
      <c r="A790">
        <v>788</v>
      </c>
      <c r="B790" t="s">
        <v>633</v>
      </c>
      <c r="C790" s="1">
        <v>11</v>
      </c>
      <c r="D790" s="6">
        <f>-18+Table1[[#This Row],[Auf welchem Platz landet der FC St. Pauli in der 1. Bundesliga 2025/26?]]</f>
        <v>-7</v>
      </c>
      <c r="E790" t="s">
        <v>25</v>
      </c>
      <c r="F790" s="5"/>
      <c r="G790" t="s">
        <v>14</v>
      </c>
      <c r="H790" t="s">
        <v>25</v>
      </c>
      <c r="I790" t="s">
        <v>56</v>
      </c>
      <c r="J790" t="s">
        <v>16</v>
      </c>
      <c r="K790">
        <f t="shared" si="144"/>
        <v>1</v>
      </c>
      <c r="L790">
        <f t="shared" si="145"/>
        <v>1</v>
      </c>
      <c r="M790">
        <f t="shared" si="146"/>
        <v>0</v>
      </c>
      <c r="N790">
        <f t="shared" si="147"/>
        <v>1</v>
      </c>
      <c r="O790" s="5">
        <f>SUM(Table1[[#This Row],[Spalte5]:[Spalte6]])*5</f>
        <v>15</v>
      </c>
      <c r="P790" t="s">
        <v>78</v>
      </c>
      <c r="Q790" t="s">
        <v>23</v>
      </c>
      <c r="R790" t="s">
        <v>34</v>
      </c>
      <c r="S790">
        <f t="shared" si="148"/>
        <v>0</v>
      </c>
      <c r="T790">
        <f t="shared" si="149"/>
        <v>1</v>
      </c>
      <c r="U790">
        <f t="shared" si="150"/>
        <v>0</v>
      </c>
      <c r="V790" s="5">
        <f>SUM(Table1[[#This Row],[Spalte94]:[Spalte92]])*5</f>
        <v>5</v>
      </c>
      <c r="W790" t="s">
        <v>23</v>
      </c>
      <c r="X790" s="5">
        <f t="shared" si="151"/>
        <v>0</v>
      </c>
      <c r="Y790" t="s">
        <v>52</v>
      </c>
      <c r="Z790" s="5">
        <f t="shared" si="152"/>
        <v>0</v>
      </c>
      <c r="AA790" t="s">
        <v>19</v>
      </c>
      <c r="AB790" s="5">
        <f t="shared" si="153"/>
        <v>0</v>
      </c>
      <c r="AC790" t="s">
        <v>20</v>
      </c>
      <c r="AD790" s="5">
        <f t="shared" si="154"/>
        <v>0</v>
      </c>
      <c r="AE790" t="s">
        <v>28</v>
      </c>
      <c r="AF790" s="5">
        <f t="shared" si="155"/>
        <v>0</v>
      </c>
      <c r="AG790" s="1">
        <v>4</v>
      </c>
      <c r="AH790" s="6">
        <f>ABS(8-Table1[[#This Row],[Die 1. Frauen des FCSP landet in der Regionalliga Nord (12er Liga) auf Rang...?]])</f>
        <v>4</v>
      </c>
      <c r="AI790" s="6">
        <f>0-Table1[[#This Row],[Spalte16]]</f>
        <v>-4</v>
      </c>
      <c r="AJ790" s="1">
        <v>11</v>
      </c>
      <c r="AK790" s="6">
        <f>ABS(16-Table1[[#This Row],[Die U23 des FCSP landet in der Regionalliga Nord (18er Liga) auf Rang....?]])</f>
        <v>5</v>
      </c>
      <c r="AL790" s="6">
        <f>0-Table1[[#This Row],[Spalte17]]</f>
        <v>-5</v>
      </c>
      <c r="AM79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4</v>
      </c>
      <c r="AP790"/>
    </row>
    <row r="791" spans="1:42" x14ac:dyDescent="0.25">
      <c r="A791">
        <v>789</v>
      </c>
      <c r="B791" t="s">
        <v>311</v>
      </c>
      <c r="C791" s="1">
        <v>13</v>
      </c>
      <c r="D791" s="6">
        <f>-18+Table1[[#This Row],[Auf welchem Platz landet der FC St. Pauli in der 1. Bundesliga 2025/26?]]</f>
        <v>-5</v>
      </c>
      <c r="E791" t="s">
        <v>14</v>
      </c>
      <c r="F791" s="5">
        <v>5</v>
      </c>
      <c r="G791" t="s">
        <v>14</v>
      </c>
      <c r="H791" t="s">
        <v>54</v>
      </c>
      <c r="I791" t="s">
        <v>56</v>
      </c>
      <c r="J791" t="s">
        <v>25</v>
      </c>
      <c r="K791">
        <f t="shared" si="144"/>
        <v>1</v>
      </c>
      <c r="L791">
        <f t="shared" si="145"/>
        <v>1</v>
      </c>
      <c r="M791">
        <f t="shared" si="146"/>
        <v>0</v>
      </c>
      <c r="N791">
        <f t="shared" si="147"/>
        <v>0</v>
      </c>
      <c r="O791" s="5">
        <f>SUM(Table1[[#This Row],[Spalte5]:[Spalte6]])*5</f>
        <v>10</v>
      </c>
      <c r="P791" t="s">
        <v>23</v>
      </c>
      <c r="Q791" t="s">
        <v>34</v>
      </c>
      <c r="R791" t="s">
        <v>24</v>
      </c>
      <c r="S791">
        <f t="shared" si="148"/>
        <v>0</v>
      </c>
      <c r="T791">
        <f t="shared" si="149"/>
        <v>0</v>
      </c>
      <c r="U791">
        <f t="shared" si="150"/>
        <v>0</v>
      </c>
      <c r="V791" s="5">
        <f>SUM(Table1[[#This Row],[Spalte94]:[Spalte92]])*5</f>
        <v>0</v>
      </c>
      <c r="W791" t="s">
        <v>34</v>
      </c>
      <c r="X791" s="5">
        <f t="shared" si="151"/>
        <v>0</v>
      </c>
      <c r="Y791" t="s">
        <v>30</v>
      </c>
      <c r="Z791" s="5">
        <f t="shared" si="152"/>
        <v>0</v>
      </c>
      <c r="AA791" t="s">
        <v>19</v>
      </c>
      <c r="AB791" s="5">
        <f t="shared" si="153"/>
        <v>0</v>
      </c>
      <c r="AC791" t="s">
        <v>20</v>
      </c>
      <c r="AD791" s="5">
        <f t="shared" si="154"/>
        <v>0</v>
      </c>
      <c r="AE791" t="s">
        <v>28</v>
      </c>
      <c r="AF791" s="5">
        <f t="shared" si="155"/>
        <v>0</v>
      </c>
      <c r="AG791" s="1">
        <v>3</v>
      </c>
      <c r="AH791" s="6">
        <f>ABS(8-Table1[[#This Row],[Die 1. Frauen des FCSP landet in der Regionalliga Nord (12er Liga) auf Rang...?]])</f>
        <v>5</v>
      </c>
      <c r="AI791" s="6">
        <f>0-Table1[[#This Row],[Spalte16]]</f>
        <v>-5</v>
      </c>
      <c r="AJ791" s="1">
        <v>15</v>
      </c>
      <c r="AK791" s="6">
        <f>ABS(16-Table1[[#This Row],[Die U23 des FCSP landet in der Regionalliga Nord (18er Liga) auf Rang....?]])</f>
        <v>1</v>
      </c>
      <c r="AL791" s="6">
        <f>0-Table1[[#This Row],[Spalte17]]</f>
        <v>-1</v>
      </c>
      <c r="AM79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4</v>
      </c>
      <c r="AP791"/>
    </row>
    <row r="792" spans="1:42" x14ac:dyDescent="0.25">
      <c r="A792">
        <v>790</v>
      </c>
      <c r="B792" t="s">
        <v>605</v>
      </c>
      <c r="C792" s="1">
        <v>14</v>
      </c>
      <c r="D792" s="6">
        <f>-18+Table1[[#This Row],[Auf welchem Platz landet der FC St. Pauli in der 1. Bundesliga 2025/26?]]</f>
        <v>-4</v>
      </c>
      <c r="E792" t="s">
        <v>14</v>
      </c>
      <c r="F792" s="5">
        <v>5</v>
      </c>
      <c r="G792" t="s">
        <v>14</v>
      </c>
      <c r="H792" t="s">
        <v>56</v>
      </c>
      <c r="I792" t="s">
        <v>25</v>
      </c>
      <c r="J792" t="s">
        <v>43</v>
      </c>
      <c r="K792">
        <f t="shared" si="144"/>
        <v>1</v>
      </c>
      <c r="L792">
        <f t="shared" si="145"/>
        <v>1</v>
      </c>
      <c r="M792">
        <f t="shared" si="146"/>
        <v>0</v>
      </c>
      <c r="N792">
        <f t="shared" si="147"/>
        <v>0</v>
      </c>
      <c r="O792" s="5">
        <f>SUM(Table1[[#This Row],[Spalte5]:[Spalte6]])*5</f>
        <v>10</v>
      </c>
      <c r="P792" t="s">
        <v>78</v>
      </c>
      <c r="Q792" t="s">
        <v>41</v>
      </c>
      <c r="R792" t="s">
        <v>34</v>
      </c>
      <c r="S792">
        <f t="shared" si="148"/>
        <v>0</v>
      </c>
      <c r="T792">
        <f t="shared" si="149"/>
        <v>1</v>
      </c>
      <c r="U792">
        <f t="shared" si="150"/>
        <v>0</v>
      </c>
      <c r="V792" s="5">
        <f>SUM(Table1[[#This Row],[Spalte94]:[Spalte92]])*5</f>
        <v>5</v>
      </c>
      <c r="W792" t="s">
        <v>50</v>
      </c>
      <c r="X792" s="5">
        <f t="shared" si="151"/>
        <v>0</v>
      </c>
      <c r="Y792" t="s">
        <v>46</v>
      </c>
      <c r="Z792" s="5">
        <f t="shared" si="152"/>
        <v>0</v>
      </c>
      <c r="AA792" t="s">
        <v>19</v>
      </c>
      <c r="AB792" s="5">
        <f t="shared" si="153"/>
        <v>0</v>
      </c>
      <c r="AC792" t="s">
        <v>27</v>
      </c>
      <c r="AD792" s="5">
        <f t="shared" si="154"/>
        <v>5</v>
      </c>
      <c r="AE792" t="s">
        <v>39</v>
      </c>
      <c r="AF792" s="5">
        <f t="shared" si="155"/>
        <v>0</v>
      </c>
      <c r="AG792" s="1">
        <v>3</v>
      </c>
      <c r="AH792" s="6">
        <f>ABS(8-Table1[[#This Row],[Die 1. Frauen des FCSP landet in der Regionalliga Nord (12er Liga) auf Rang...?]])</f>
        <v>5</v>
      </c>
      <c r="AI792" s="6">
        <f>0-Table1[[#This Row],[Spalte16]]</f>
        <v>-5</v>
      </c>
      <c r="AJ792" s="1">
        <v>4</v>
      </c>
      <c r="AK792" s="6">
        <f>ABS(16-Table1[[#This Row],[Die U23 des FCSP landet in der Regionalliga Nord (18er Liga) auf Rang....?]])</f>
        <v>12</v>
      </c>
      <c r="AL792" s="6">
        <f>0-Table1[[#This Row],[Spalte17]]</f>
        <v>-12</v>
      </c>
      <c r="AM79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4</v>
      </c>
      <c r="AP792"/>
    </row>
    <row r="793" spans="1:42" x14ac:dyDescent="0.25">
      <c r="A793">
        <v>791</v>
      </c>
      <c r="B793" t="s">
        <v>848</v>
      </c>
      <c r="C793" s="1">
        <v>13</v>
      </c>
      <c r="D793" s="6">
        <f>-18+Table1[[#This Row],[Auf welchem Platz landet der FC St. Pauli in der 1. Bundesliga 2025/26?]]</f>
        <v>-5</v>
      </c>
      <c r="E793" t="s">
        <v>14</v>
      </c>
      <c r="F793" s="5">
        <v>5</v>
      </c>
      <c r="G793" t="s">
        <v>14</v>
      </c>
      <c r="H793" t="s">
        <v>56</v>
      </c>
      <c r="I793" t="s">
        <v>54</v>
      </c>
      <c r="J793" t="s">
        <v>43</v>
      </c>
      <c r="K793">
        <f t="shared" si="144"/>
        <v>1</v>
      </c>
      <c r="L793">
        <f t="shared" si="145"/>
        <v>0</v>
      </c>
      <c r="M793">
        <f t="shared" si="146"/>
        <v>0</v>
      </c>
      <c r="N793">
        <f t="shared" si="147"/>
        <v>0</v>
      </c>
      <c r="O793" s="5">
        <f>SUM(Table1[[#This Row],[Spalte5]:[Spalte6]])*5</f>
        <v>5</v>
      </c>
      <c r="P793" t="s">
        <v>24</v>
      </c>
      <c r="Q793" t="s">
        <v>34</v>
      </c>
      <c r="R793" t="s">
        <v>23</v>
      </c>
      <c r="S793">
        <f t="shared" si="148"/>
        <v>0</v>
      </c>
      <c r="T793">
        <f t="shared" si="149"/>
        <v>0</v>
      </c>
      <c r="U793">
        <f t="shared" si="150"/>
        <v>0</v>
      </c>
      <c r="V793" s="5">
        <f>SUM(Table1[[#This Row],[Spalte94]:[Spalte92]])*5</f>
        <v>0</v>
      </c>
      <c r="W793" t="s">
        <v>23</v>
      </c>
      <c r="X793" s="5">
        <f t="shared" si="151"/>
        <v>0</v>
      </c>
      <c r="Y793" t="s">
        <v>46</v>
      </c>
      <c r="Z793" s="5">
        <f t="shared" si="152"/>
        <v>0</v>
      </c>
      <c r="AA793" t="s">
        <v>35</v>
      </c>
      <c r="AB793" s="5">
        <f t="shared" si="153"/>
        <v>0</v>
      </c>
      <c r="AC793" t="s">
        <v>27</v>
      </c>
      <c r="AD793" s="5">
        <f t="shared" si="154"/>
        <v>5</v>
      </c>
      <c r="AE793" t="s">
        <v>28</v>
      </c>
      <c r="AF793" s="5">
        <f t="shared" si="155"/>
        <v>0</v>
      </c>
      <c r="AG793" s="1">
        <v>4</v>
      </c>
      <c r="AH793" s="6">
        <f>ABS(8-Table1[[#This Row],[Die 1. Frauen des FCSP landet in der Regionalliga Nord (12er Liga) auf Rang...?]])</f>
        <v>4</v>
      </c>
      <c r="AI793" s="6">
        <f>0-Table1[[#This Row],[Spalte16]]</f>
        <v>-4</v>
      </c>
      <c r="AJ793" s="1">
        <v>14</v>
      </c>
      <c r="AK793" s="6">
        <f>ABS(16-Table1[[#This Row],[Die U23 des FCSP landet in der Regionalliga Nord (18er Liga) auf Rang....?]])</f>
        <v>2</v>
      </c>
      <c r="AL793" s="6">
        <f>0-Table1[[#This Row],[Spalte17]]</f>
        <v>-2</v>
      </c>
      <c r="AM79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4</v>
      </c>
      <c r="AP793"/>
    </row>
    <row r="794" spans="1:42" x14ac:dyDescent="0.25">
      <c r="A794">
        <v>792</v>
      </c>
      <c r="B794" t="s">
        <v>312</v>
      </c>
      <c r="C794" s="1">
        <v>13</v>
      </c>
      <c r="D794" s="6">
        <f>-18+Table1[[#This Row],[Auf welchem Platz landet der FC St. Pauli in der 1. Bundesliga 2025/26?]]</f>
        <v>-5</v>
      </c>
      <c r="E794" t="s">
        <v>14</v>
      </c>
      <c r="F794" s="5">
        <v>5</v>
      </c>
      <c r="G794" t="s">
        <v>14</v>
      </c>
      <c r="H794" t="s">
        <v>16</v>
      </c>
      <c r="I794" t="s">
        <v>56</v>
      </c>
      <c r="J794" t="s">
        <v>43</v>
      </c>
      <c r="K794">
        <f t="shared" si="144"/>
        <v>1</v>
      </c>
      <c r="L794">
        <f t="shared" si="145"/>
        <v>0</v>
      </c>
      <c r="M794">
        <f t="shared" si="146"/>
        <v>0</v>
      </c>
      <c r="N794">
        <f t="shared" si="147"/>
        <v>1</v>
      </c>
      <c r="O794" s="5">
        <f>SUM(Table1[[#This Row],[Spalte5]:[Spalte6]])*5</f>
        <v>10</v>
      </c>
      <c r="P794" t="s">
        <v>34</v>
      </c>
      <c r="Q794" t="s">
        <v>15</v>
      </c>
      <c r="R794" t="s">
        <v>41</v>
      </c>
      <c r="S794">
        <f t="shared" si="148"/>
        <v>0</v>
      </c>
      <c r="T794">
        <f t="shared" si="149"/>
        <v>0</v>
      </c>
      <c r="U794">
        <f t="shared" si="150"/>
        <v>0</v>
      </c>
      <c r="V794" s="5">
        <f>SUM(Table1[[#This Row],[Spalte94]:[Spalte92]])*5</f>
        <v>0</v>
      </c>
      <c r="W794" t="s">
        <v>34</v>
      </c>
      <c r="X794" s="5">
        <f t="shared" si="151"/>
        <v>0</v>
      </c>
      <c r="Y794" t="s">
        <v>48</v>
      </c>
      <c r="Z794" s="5">
        <f t="shared" si="152"/>
        <v>0</v>
      </c>
      <c r="AA794" t="s">
        <v>35</v>
      </c>
      <c r="AB794" s="5">
        <f t="shared" si="153"/>
        <v>0</v>
      </c>
      <c r="AC794" t="s">
        <v>20</v>
      </c>
      <c r="AD794" s="5">
        <f t="shared" si="154"/>
        <v>0</v>
      </c>
      <c r="AE794" t="s">
        <v>21</v>
      </c>
      <c r="AF794" s="5">
        <f t="shared" si="155"/>
        <v>0</v>
      </c>
      <c r="AG794" s="1">
        <v>4</v>
      </c>
      <c r="AH794" s="6">
        <f>ABS(8-Table1[[#This Row],[Die 1. Frauen des FCSP landet in der Regionalliga Nord (12er Liga) auf Rang...?]])</f>
        <v>4</v>
      </c>
      <c r="AI794" s="6">
        <f>0-Table1[[#This Row],[Spalte16]]</f>
        <v>-4</v>
      </c>
      <c r="AJ794" s="1">
        <v>14</v>
      </c>
      <c r="AK794" s="6">
        <f>ABS(16-Table1[[#This Row],[Die U23 des FCSP landet in der Regionalliga Nord (18er Liga) auf Rang....?]])</f>
        <v>2</v>
      </c>
      <c r="AL794" s="6">
        <f>0-Table1[[#This Row],[Spalte17]]</f>
        <v>-2</v>
      </c>
      <c r="AM79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4</v>
      </c>
      <c r="AP794"/>
    </row>
    <row r="795" spans="1:42" x14ac:dyDescent="0.25">
      <c r="A795">
        <v>793</v>
      </c>
      <c r="B795" t="s">
        <v>129</v>
      </c>
      <c r="C795" s="1">
        <v>9</v>
      </c>
      <c r="D795" s="6">
        <f>-18+Table1[[#This Row],[Auf welchem Platz landet der FC St. Pauli in der 1. Bundesliga 2025/26?]]</f>
        <v>-9</v>
      </c>
      <c r="E795" t="s">
        <v>14</v>
      </c>
      <c r="F795" s="5">
        <v>5</v>
      </c>
      <c r="G795" t="s">
        <v>14</v>
      </c>
      <c r="H795" t="s">
        <v>56</v>
      </c>
      <c r="I795" t="s">
        <v>43</v>
      </c>
      <c r="J795" t="s">
        <v>25</v>
      </c>
      <c r="K795">
        <f t="shared" si="144"/>
        <v>1</v>
      </c>
      <c r="L795">
        <f t="shared" si="145"/>
        <v>1</v>
      </c>
      <c r="M795">
        <f t="shared" si="146"/>
        <v>0</v>
      </c>
      <c r="N795">
        <f t="shared" si="147"/>
        <v>0</v>
      </c>
      <c r="O795" s="5">
        <f>SUM(Table1[[#This Row],[Spalte5]:[Spalte6]])*5</f>
        <v>10</v>
      </c>
      <c r="P795" t="s">
        <v>78</v>
      </c>
      <c r="Q795" t="s">
        <v>23</v>
      </c>
      <c r="R795" t="s">
        <v>133</v>
      </c>
      <c r="S795">
        <f t="shared" si="148"/>
        <v>0</v>
      </c>
      <c r="T795">
        <f t="shared" si="149"/>
        <v>1</v>
      </c>
      <c r="U795">
        <f t="shared" si="150"/>
        <v>0</v>
      </c>
      <c r="V795" s="5">
        <f>SUM(Table1[[#This Row],[Spalte94]:[Spalte92]])*5</f>
        <v>5</v>
      </c>
      <c r="W795" t="s">
        <v>78</v>
      </c>
      <c r="X795" s="5">
        <f t="shared" si="151"/>
        <v>0</v>
      </c>
      <c r="Y795" t="s">
        <v>52</v>
      </c>
      <c r="Z795" s="5">
        <f t="shared" si="152"/>
        <v>0</v>
      </c>
      <c r="AA795" t="s">
        <v>65</v>
      </c>
      <c r="AB795" s="5">
        <f t="shared" si="153"/>
        <v>5</v>
      </c>
      <c r="AC795" t="s">
        <v>20</v>
      </c>
      <c r="AD795" s="5">
        <f t="shared" si="154"/>
        <v>0</v>
      </c>
      <c r="AE795" t="s">
        <v>32</v>
      </c>
      <c r="AF795" s="5">
        <f t="shared" si="155"/>
        <v>0</v>
      </c>
      <c r="AG795" s="1">
        <v>5</v>
      </c>
      <c r="AH795" s="6">
        <f>ABS(8-Table1[[#This Row],[Die 1. Frauen des FCSP landet in der Regionalliga Nord (12er Liga) auf Rang...?]])</f>
        <v>3</v>
      </c>
      <c r="AI795" s="6">
        <f>0-Table1[[#This Row],[Spalte16]]</f>
        <v>-3</v>
      </c>
      <c r="AJ795" s="1">
        <v>12</v>
      </c>
      <c r="AK795" s="6">
        <f>ABS(16-Table1[[#This Row],[Die U23 des FCSP landet in der Regionalliga Nord (18er Liga) auf Rang....?]])</f>
        <v>4</v>
      </c>
      <c r="AL795" s="6">
        <f>0-Table1[[#This Row],[Spalte17]]</f>
        <v>-4</v>
      </c>
      <c r="AM79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4</v>
      </c>
      <c r="AP795"/>
    </row>
    <row r="796" spans="1:42" x14ac:dyDescent="0.25">
      <c r="A796">
        <v>794</v>
      </c>
      <c r="B796" t="s">
        <v>722</v>
      </c>
      <c r="C796" s="1">
        <v>13</v>
      </c>
      <c r="D796" s="6">
        <f>-18+Table1[[#This Row],[Auf welchem Platz landet der FC St. Pauli in der 1. Bundesliga 2025/26?]]</f>
        <v>-5</v>
      </c>
      <c r="E796" t="s">
        <v>14</v>
      </c>
      <c r="F796" s="5">
        <v>5</v>
      </c>
      <c r="G796" t="s">
        <v>14</v>
      </c>
      <c r="H796" t="s">
        <v>43</v>
      </c>
      <c r="I796" t="s">
        <v>25</v>
      </c>
      <c r="J796" t="s">
        <v>56</v>
      </c>
      <c r="K796">
        <f t="shared" si="144"/>
        <v>1</v>
      </c>
      <c r="L796">
        <f t="shared" si="145"/>
        <v>1</v>
      </c>
      <c r="M796">
        <f t="shared" si="146"/>
        <v>0</v>
      </c>
      <c r="N796">
        <f t="shared" si="147"/>
        <v>0</v>
      </c>
      <c r="O796" s="5">
        <f>SUM(Table1[[#This Row],[Spalte5]:[Spalte6]])*5</f>
        <v>10</v>
      </c>
      <c r="P796" t="s">
        <v>78</v>
      </c>
      <c r="Q796" t="s">
        <v>34</v>
      </c>
      <c r="R796" t="s">
        <v>15</v>
      </c>
      <c r="S796">
        <f t="shared" si="148"/>
        <v>0</v>
      </c>
      <c r="T796">
        <f t="shared" si="149"/>
        <v>1</v>
      </c>
      <c r="U796">
        <f t="shared" si="150"/>
        <v>0</v>
      </c>
      <c r="V796" s="5">
        <f>SUM(Table1[[#This Row],[Spalte94]:[Spalte92]])*5</f>
        <v>5</v>
      </c>
      <c r="W796" t="s">
        <v>58</v>
      </c>
      <c r="X796" s="5">
        <f t="shared" si="151"/>
        <v>0</v>
      </c>
      <c r="Y796" t="s">
        <v>48</v>
      </c>
      <c r="Z796" s="5">
        <f t="shared" si="152"/>
        <v>0</v>
      </c>
      <c r="AA796" t="s">
        <v>35</v>
      </c>
      <c r="AB796" s="5">
        <f t="shared" si="153"/>
        <v>0</v>
      </c>
      <c r="AC796" t="s">
        <v>27</v>
      </c>
      <c r="AD796" s="5">
        <f t="shared" si="154"/>
        <v>5</v>
      </c>
      <c r="AE796" t="s">
        <v>28</v>
      </c>
      <c r="AF796" s="5">
        <f t="shared" si="155"/>
        <v>0</v>
      </c>
      <c r="AG796" s="1">
        <v>4</v>
      </c>
      <c r="AH796" s="6">
        <f>ABS(8-Table1[[#This Row],[Die 1. Frauen des FCSP landet in der Regionalliga Nord (12er Liga) auf Rang...?]])</f>
        <v>4</v>
      </c>
      <c r="AI796" s="6">
        <f>0-Table1[[#This Row],[Spalte16]]</f>
        <v>-4</v>
      </c>
      <c r="AJ796" s="1">
        <v>4</v>
      </c>
      <c r="AK796" s="6">
        <f>ABS(16-Table1[[#This Row],[Die U23 des FCSP landet in der Regionalliga Nord (18er Liga) auf Rang....?]])</f>
        <v>12</v>
      </c>
      <c r="AL796" s="6">
        <f>0-Table1[[#This Row],[Spalte17]]</f>
        <v>-12</v>
      </c>
      <c r="AM79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4</v>
      </c>
      <c r="AP796"/>
    </row>
    <row r="797" spans="1:42" x14ac:dyDescent="0.25">
      <c r="A797">
        <v>795</v>
      </c>
      <c r="B797" t="s">
        <v>287</v>
      </c>
      <c r="C797" s="1">
        <v>13</v>
      </c>
      <c r="D797" s="6">
        <f>-18+Table1[[#This Row],[Auf welchem Platz landet der FC St. Pauli in der 1. Bundesliga 2025/26?]]</f>
        <v>-5</v>
      </c>
      <c r="E797" t="s">
        <v>14</v>
      </c>
      <c r="F797" s="5">
        <v>5</v>
      </c>
      <c r="G797" t="s">
        <v>14</v>
      </c>
      <c r="H797" t="s">
        <v>56</v>
      </c>
      <c r="I797" t="s">
        <v>25</v>
      </c>
      <c r="J797" t="s">
        <v>43</v>
      </c>
      <c r="K797">
        <f t="shared" si="144"/>
        <v>1</v>
      </c>
      <c r="L797">
        <f t="shared" si="145"/>
        <v>1</v>
      </c>
      <c r="M797">
        <f t="shared" si="146"/>
        <v>0</v>
      </c>
      <c r="N797">
        <f t="shared" si="147"/>
        <v>0</v>
      </c>
      <c r="O797" s="5">
        <f>SUM(Table1[[#This Row],[Spalte5]:[Spalte6]])*5</f>
        <v>10</v>
      </c>
      <c r="P797" t="s">
        <v>23</v>
      </c>
      <c r="Q797" t="s">
        <v>78</v>
      </c>
      <c r="R797" t="s">
        <v>34</v>
      </c>
      <c r="S797">
        <f t="shared" si="148"/>
        <v>0</v>
      </c>
      <c r="T797">
        <f t="shared" si="149"/>
        <v>1</v>
      </c>
      <c r="U797">
        <f t="shared" si="150"/>
        <v>0</v>
      </c>
      <c r="V797" s="5">
        <f>SUM(Table1[[#This Row],[Spalte94]:[Spalte92]])*5</f>
        <v>5</v>
      </c>
      <c r="W797" t="s">
        <v>23</v>
      </c>
      <c r="X797" s="5">
        <f t="shared" si="151"/>
        <v>0</v>
      </c>
      <c r="Y797" t="s">
        <v>18</v>
      </c>
      <c r="Z797" s="5">
        <f t="shared" si="152"/>
        <v>0</v>
      </c>
      <c r="AA797" t="s">
        <v>19</v>
      </c>
      <c r="AB797" s="5">
        <f t="shared" si="153"/>
        <v>0</v>
      </c>
      <c r="AC797" t="s">
        <v>20</v>
      </c>
      <c r="AD797" s="5">
        <f t="shared" si="154"/>
        <v>0</v>
      </c>
      <c r="AE797" t="s">
        <v>28</v>
      </c>
      <c r="AF797" s="5">
        <f t="shared" si="155"/>
        <v>0</v>
      </c>
      <c r="AG797" s="1">
        <v>4</v>
      </c>
      <c r="AH797" s="6">
        <f>ABS(8-Table1[[#This Row],[Die 1. Frauen des FCSP landet in der Regionalliga Nord (12er Liga) auf Rang...?]])</f>
        <v>4</v>
      </c>
      <c r="AI797" s="6">
        <f>0-Table1[[#This Row],[Spalte16]]</f>
        <v>-4</v>
      </c>
      <c r="AJ797" s="1">
        <v>9</v>
      </c>
      <c r="AK797" s="6">
        <f>ABS(16-Table1[[#This Row],[Die U23 des FCSP landet in der Regionalliga Nord (18er Liga) auf Rang....?]])</f>
        <v>7</v>
      </c>
      <c r="AL797" s="6">
        <f>0-Table1[[#This Row],[Spalte17]]</f>
        <v>-7</v>
      </c>
      <c r="AM79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4</v>
      </c>
      <c r="AP797"/>
    </row>
    <row r="798" spans="1:42" x14ac:dyDescent="0.25">
      <c r="A798">
        <v>796</v>
      </c>
      <c r="B798" t="s">
        <v>344</v>
      </c>
      <c r="C798" s="1">
        <v>11</v>
      </c>
      <c r="D798" s="6">
        <f>-18+Table1[[#This Row],[Auf welchem Platz landet der FC St. Pauli in der 1. Bundesliga 2025/26?]]</f>
        <v>-7</v>
      </c>
      <c r="E798" t="s">
        <v>14</v>
      </c>
      <c r="F798" s="5">
        <v>5</v>
      </c>
      <c r="G798" t="s">
        <v>14</v>
      </c>
      <c r="H798" t="s">
        <v>25</v>
      </c>
      <c r="I798" t="s">
        <v>56</v>
      </c>
      <c r="J798" t="s">
        <v>54</v>
      </c>
      <c r="K798">
        <f t="shared" si="144"/>
        <v>1</v>
      </c>
      <c r="L798">
        <f t="shared" si="145"/>
        <v>1</v>
      </c>
      <c r="M798">
        <f t="shared" si="146"/>
        <v>0</v>
      </c>
      <c r="N798">
        <f t="shared" si="147"/>
        <v>0</v>
      </c>
      <c r="O798" s="5">
        <f>SUM(Table1[[#This Row],[Spalte5]:[Spalte6]])*5</f>
        <v>10</v>
      </c>
      <c r="P798" t="s">
        <v>41</v>
      </c>
      <c r="Q798" t="s">
        <v>15</v>
      </c>
      <c r="R798" t="s">
        <v>34</v>
      </c>
      <c r="S798">
        <f t="shared" si="148"/>
        <v>0</v>
      </c>
      <c r="T798">
        <f t="shared" si="149"/>
        <v>0</v>
      </c>
      <c r="U798">
        <f t="shared" si="150"/>
        <v>0</v>
      </c>
      <c r="V798" s="5">
        <f>SUM(Table1[[#This Row],[Spalte94]:[Spalte92]])*5</f>
        <v>0</v>
      </c>
      <c r="W798" t="s">
        <v>23</v>
      </c>
      <c r="X798" s="5">
        <f t="shared" si="151"/>
        <v>0</v>
      </c>
      <c r="Y798" t="s">
        <v>30</v>
      </c>
      <c r="Z798" s="5">
        <f t="shared" si="152"/>
        <v>0</v>
      </c>
      <c r="AA798" t="s">
        <v>19</v>
      </c>
      <c r="AB798" s="5">
        <f t="shared" si="153"/>
        <v>0</v>
      </c>
      <c r="AC798" t="s">
        <v>20</v>
      </c>
      <c r="AD798" s="5">
        <f t="shared" si="154"/>
        <v>0</v>
      </c>
      <c r="AE798" t="s">
        <v>37</v>
      </c>
      <c r="AF798" s="5">
        <f t="shared" si="155"/>
        <v>0</v>
      </c>
      <c r="AG798" s="1">
        <v>9</v>
      </c>
      <c r="AH798" s="6">
        <f>ABS(8-Table1[[#This Row],[Die 1. Frauen des FCSP landet in der Regionalliga Nord (12er Liga) auf Rang...?]])</f>
        <v>1</v>
      </c>
      <c r="AI798" s="6">
        <f>0-Table1[[#This Row],[Spalte16]]</f>
        <v>-1</v>
      </c>
      <c r="AJ798" s="1">
        <v>13</v>
      </c>
      <c r="AK798" s="6">
        <f>ABS(16-Table1[[#This Row],[Die U23 des FCSP landet in der Regionalliga Nord (18er Liga) auf Rang....?]])</f>
        <v>3</v>
      </c>
      <c r="AL798" s="6">
        <f>0-Table1[[#This Row],[Spalte17]]</f>
        <v>-3</v>
      </c>
      <c r="AM79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4</v>
      </c>
      <c r="AP798"/>
    </row>
    <row r="799" spans="1:42" x14ac:dyDescent="0.25">
      <c r="A799">
        <v>797</v>
      </c>
      <c r="B799" t="s">
        <v>140</v>
      </c>
      <c r="C799" s="1">
        <v>14</v>
      </c>
      <c r="D799" s="6">
        <f>-18+Table1[[#This Row],[Auf welchem Platz landet der FC St. Pauli in der 1. Bundesliga 2025/26?]]</f>
        <v>-4</v>
      </c>
      <c r="E799" t="s">
        <v>14</v>
      </c>
      <c r="F799" s="5">
        <v>5</v>
      </c>
      <c r="G799" t="s">
        <v>14</v>
      </c>
      <c r="H799" t="s">
        <v>56</v>
      </c>
      <c r="I799" t="s">
        <v>25</v>
      </c>
      <c r="J799" t="s">
        <v>16</v>
      </c>
      <c r="K799">
        <f t="shared" si="144"/>
        <v>1</v>
      </c>
      <c r="L799">
        <f t="shared" si="145"/>
        <v>1</v>
      </c>
      <c r="M799">
        <f t="shared" si="146"/>
        <v>0</v>
      </c>
      <c r="N799">
        <f t="shared" si="147"/>
        <v>1</v>
      </c>
      <c r="O799" s="5">
        <f>SUM(Table1[[#This Row],[Spalte5]:[Spalte6]])*5</f>
        <v>15</v>
      </c>
      <c r="P799" t="s">
        <v>34</v>
      </c>
      <c r="Q799" t="s">
        <v>78</v>
      </c>
      <c r="R799" t="s">
        <v>41</v>
      </c>
      <c r="S799">
        <f t="shared" si="148"/>
        <v>0</v>
      </c>
      <c r="T799">
        <f t="shared" si="149"/>
        <v>1</v>
      </c>
      <c r="U799">
        <f t="shared" si="150"/>
        <v>0</v>
      </c>
      <c r="V799" s="5">
        <f>SUM(Table1[[#This Row],[Spalte94]:[Spalte92]])*5</f>
        <v>5</v>
      </c>
      <c r="W799" t="s">
        <v>25</v>
      </c>
      <c r="X799" s="5">
        <f t="shared" si="151"/>
        <v>0</v>
      </c>
      <c r="Y799" t="s">
        <v>46</v>
      </c>
      <c r="Z799" s="5">
        <f t="shared" si="152"/>
        <v>0</v>
      </c>
      <c r="AA799" t="s">
        <v>19</v>
      </c>
      <c r="AB799" s="5">
        <f t="shared" si="153"/>
        <v>0</v>
      </c>
      <c r="AC799" t="s">
        <v>20</v>
      </c>
      <c r="AD799" s="5">
        <f t="shared" si="154"/>
        <v>0</v>
      </c>
      <c r="AE799" t="s">
        <v>28</v>
      </c>
      <c r="AF799" s="5">
        <f t="shared" si="155"/>
        <v>0</v>
      </c>
      <c r="AG799" s="1">
        <v>2</v>
      </c>
      <c r="AH799" s="6">
        <f>ABS(8-Table1[[#This Row],[Die 1. Frauen des FCSP landet in der Regionalliga Nord (12er Liga) auf Rang...?]])</f>
        <v>6</v>
      </c>
      <c r="AI799" s="6">
        <f>0-Table1[[#This Row],[Spalte16]]</f>
        <v>-6</v>
      </c>
      <c r="AJ799" s="1">
        <v>4</v>
      </c>
      <c r="AK799" s="6">
        <f>ABS(16-Table1[[#This Row],[Die U23 des FCSP landet in der Regionalliga Nord (18er Liga) auf Rang....?]])</f>
        <v>12</v>
      </c>
      <c r="AL799" s="6">
        <f>0-Table1[[#This Row],[Spalte17]]</f>
        <v>-12</v>
      </c>
      <c r="AM79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</v>
      </c>
      <c r="AP799"/>
    </row>
    <row r="800" spans="1:42" x14ac:dyDescent="0.25">
      <c r="A800">
        <v>798</v>
      </c>
      <c r="B800" t="s">
        <v>72</v>
      </c>
      <c r="C800" s="1">
        <v>13</v>
      </c>
      <c r="D800" s="6">
        <f>-18+Table1[[#This Row],[Auf welchem Platz landet der FC St. Pauli in der 1. Bundesliga 2025/26?]]</f>
        <v>-5</v>
      </c>
      <c r="E800" t="s">
        <v>14</v>
      </c>
      <c r="F800" s="5">
        <v>5</v>
      </c>
      <c r="G800" t="s">
        <v>14</v>
      </c>
      <c r="H800" t="s">
        <v>54</v>
      </c>
      <c r="I800" t="s">
        <v>43</v>
      </c>
      <c r="J800" t="s">
        <v>56</v>
      </c>
      <c r="K800">
        <f t="shared" si="144"/>
        <v>1</v>
      </c>
      <c r="L800">
        <f t="shared" si="145"/>
        <v>0</v>
      </c>
      <c r="M800">
        <f t="shared" si="146"/>
        <v>0</v>
      </c>
      <c r="N800">
        <f t="shared" si="147"/>
        <v>0</v>
      </c>
      <c r="O800" s="5">
        <f>SUM(Table1[[#This Row],[Spalte5]:[Spalte6]])*5</f>
        <v>5</v>
      </c>
      <c r="P800" t="s">
        <v>78</v>
      </c>
      <c r="Q800" t="s">
        <v>34</v>
      </c>
      <c r="R800" t="s">
        <v>15</v>
      </c>
      <c r="S800">
        <f t="shared" si="148"/>
        <v>0</v>
      </c>
      <c r="T800">
        <f t="shared" si="149"/>
        <v>1</v>
      </c>
      <c r="U800">
        <f t="shared" si="150"/>
        <v>0</v>
      </c>
      <c r="V800" s="5">
        <f>SUM(Table1[[#This Row],[Spalte94]:[Spalte92]])*5</f>
        <v>5</v>
      </c>
      <c r="W800" t="s">
        <v>23</v>
      </c>
      <c r="X800" s="5">
        <f t="shared" si="151"/>
        <v>0</v>
      </c>
      <c r="Y800" t="s">
        <v>18</v>
      </c>
      <c r="Z800" s="5">
        <f t="shared" si="152"/>
        <v>0</v>
      </c>
      <c r="AA800" t="s">
        <v>19</v>
      </c>
      <c r="AB800" s="5">
        <f t="shared" si="153"/>
        <v>0</v>
      </c>
      <c r="AC800" t="s">
        <v>20</v>
      </c>
      <c r="AD800" s="5">
        <f t="shared" si="154"/>
        <v>0</v>
      </c>
      <c r="AE800" t="s">
        <v>32</v>
      </c>
      <c r="AF800" s="5">
        <f t="shared" si="155"/>
        <v>0</v>
      </c>
      <c r="AG800" s="1">
        <v>5</v>
      </c>
      <c r="AH800" s="6">
        <f>ABS(8-Table1[[#This Row],[Die 1. Frauen des FCSP landet in der Regionalliga Nord (12er Liga) auf Rang...?]])</f>
        <v>3</v>
      </c>
      <c r="AI800" s="6">
        <f>0-Table1[[#This Row],[Spalte16]]</f>
        <v>-3</v>
      </c>
      <c r="AJ800" s="1">
        <v>12</v>
      </c>
      <c r="AK800" s="6">
        <f>ABS(16-Table1[[#This Row],[Die U23 des FCSP landet in der Regionalliga Nord (18er Liga) auf Rang....?]])</f>
        <v>4</v>
      </c>
      <c r="AL800" s="6">
        <f>0-Table1[[#This Row],[Spalte17]]</f>
        <v>-4</v>
      </c>
      <c r="AM80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</v>
      </c>
      <c r="AP800"/>
    </row>
    <row r="801" spans="1:42" x14ac:dyDescent="0.25">
      <c r="A801">
        <v>799</v>
      </c>
      <c r="B801" t="s">
        <v>529</v>
      </c>
      <c r="C801" s="1">
        <v>11</v>
      </c>
      <c r="D801" s="6">
        <f>-18+Table1[[#This Row],[Auf welchem Platz landet der FC St. Pauli in der 1. Bundesliga 2025/26?]]</f>
        <v>-7</v>
      </c>
      <c r="E801" t="s">
        <v>14</v>
      </c>
      <c r="F801" s="5">
        <v>5</v>
      </c>
      <c r="G801" t="s">
        <v>14</v>
      </c>
      <c r="H801" t="s">
        <v>25</v>
      </c>
      <c r="I801" t="s">
        <v>56</v>
      </c>
      <c r="J801" t="s">
        <v>43</v>
      </c>
      <c r="K801">
        <f t="shared" si="144"/>
        <v>1</v>
      </c>
      <c r="L801">
        <f t="shared" si="145"/>
        <v>1</v>
      </c>
      <c r="M801">
        <f t="shared" si="146"/>
        <v>0</v>
      </c>
      <c r="N801">
        <f t="shared" si="147"/>
        <v>0</v>
      </c>
      <c r="O801" s="5">
        <f>SUM(Table1[[#This Row],[Spalte5]:[Spalte6]])*5</f>
        <v>10</v>
      </c>
      <c r="P801" t="s">
        <v>23</v>
      </c>
      <c r="Q801" t="s">
        <v>78</v>
      </c>
      <c r="R801" t="s">
        <v>34</v>
      </c>
      <c r="S801">
        <f t="shared" si="148"/>
        <v>0</v>
      </c>
      <c r="T801">
        <f t="shared" si="149"/>
        <v>1</v>
      </c>
      <c r="U801">
        <f t="shared" si="150"/>
        <v>0</v>
      </c>
      <c r="V801" s="5">
        <f>SUM(Table1[[#This Row],[Spalte94]:[Spalte92]])*5</f>
        <v>5</v>
      </c>
      <c r="W801" t="s">
        <v>24</v>
      </c>
      <c r="X801" s="5">
        <f t="shared" si="151"/>
        <v>0</v>
      </c>
      <c r="Y801" t="s">
        <v>18</v>
      </c>
      <c r="Z801" s="5">
        <f t="shared" si="152"/>
        <v>0</v>
      </c>
      <c r="AA801" t="s">
        <v>19</v>
      </c>
      <c r="AB801" s="5">
        <f t="shared" si="153"/>
        <v>0</v>
      </c>
      <c r="AC801" t="s">
        <v>20</v>
      </c>
      <c r="AD801" s="5">
        <f t="shared" si="154"/>
        <v>0</v>
      </c>
      <c r="AE801" t="s">
        <v>32</v>
      </c>
      <c r="AF801" s="5">
        <f t="shared" si="155"/>
        <v>0</v>
      </c>
      <c r="AG801" s="1">
        <v>3</v>
      </c>
      <c r="AH801" s="6">
        <f>ABS(8-Table1[[#This Row],[Die 1. Frauen des FCSP landet in der Regionalliga Nord (12er Liga) auf Rang...?]])</f>
        <v>5</v>
      </c>
      <c r="AI801" s="6">
        <f>0-Table1[[#This Row],[Spalte16]]</f>
        <v>-5</v>
      </c>
      <c r="AJ801" s="1">
        <v>11</v>
      </c>
      <c r="AK801" s="6">
        <f>ABS(16-Table1[[#This Row],[Die U23 des FCSP landet in der Regionalliga Nord (18er Liga) auf Rang....?]])</f>
        <v>5</v>
      </c>
      <c r="AL801" s="6">
        <f>0-Table1[[#This Row],[Spalte17]]</f>
        <v>-5</v>
      </c>
      <c r="AM80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</v>
      </c>
      <c r="AP801"/>
    </row>
    <row r="802" spans="1:42" x14ac:dyDescent="0.25">
      <c r="A802">
        <v>800</v>
      </c>
      <c r="B802" t="s">
        <v>672</v>
      </c>
      <c r="C802" s="1">
        <v>12</v>
      </c>
      <c r="D802" s="6">
        <f>-18+Table1[[#This Row],[Auf welchem Platz landet der FC St. Pauli in der 1. Bundesliga 2025/26?]]</f>
        <v>-6</v>
      </c>
      <c r="E802" t="s">
        <v>14</v>
      </c>
      <c r="F802" s="5">
        <v>5</v>
      </c>
      <c r="G802" t="s">
        <v>14</v>
      </c>
      <c r="H802" t="s">
        <v>56</v>
      </c>
      <c r="I802" t="s">
        <v>16</v>
      </c>
      <c r="J802" t="s">
        <v>43</v>
      </c>
      <c r="K802">
        <f t="shared" si="144"/>
        <v>1</v>
      </c>
      <c r="L802">
        <f t="shared" si="145"/>
        <v>0</v>
      </c>
      <c r="M802">
        <f t="shared" si="146"/>
        <v>0</v>
      </c>
      <c r="N802">
        <f t="shared" si="147"/>
        <v>1</v>
      </c>
      <c r="O802" s="5">
        <f>SUM(Table1[[#This Row],[Spalte5]:[Spalte6]])*5</f>
        <v>10</v>
      </c>
      <c r="P802" t="s">
        <v>15</v>
      </c>
      <c r="Q802" t="s">
        <v>34</v>
      </c>
      <c r="R802" t="s">
        <v>23</v>
      </c>
      <c r="S802">
        <f t="shared" si="148"/>
        <v>0</v>
      </c>
      <c r="T802">
        <f t="shared" si="149"/>
        <v>0</v>
      </c>
      <c r="U802">
        <f t="shared" si="150"/>
        <v>0</v>
      </c>
      <c r="V802" s="5">
        <f>SUM(Table1[[#This Row],[Spalte94]:[Spalte92]])*5</f>
        <v>0</v>
      </c>
      <c r="W802" t="s">
        <v>34</v>
      </c>
      <c r="X802" s="5">
        <f t="shared" si="151"/>
        <v>0</v>
      </c>
      <c r="Y802" t="s">
        <v>18</v>
      </c>
      <c r="Z802" s="5">
        <f t="shared" si="152"/>
        <v>0</v>
      </c>
      <c r="AA802" t="s">
        <v>65</v>
      </c>
      <c r="AB802" s="5">
        <f t="shared" si="153"/>
        <v>5</v>
      </c>
      <c r="AC802" t="s">
        <v>20</v>
      </c>
      <c r="AD802" s="5">
        <f t="shared" si="154"/>
        <v>0</v>
      </c>
      <c r="AE802" t="s">
        <v>32</v>
      </c>
      <c r="AF802" s="5">
        <f t="shared" si="155"/>
        <v>0</v>
      </c>
      <c r="AG802" s="1">
        <v>10</v>
      </c>
      <c r="AH802" s="6">
        <f>ABS(8-Table1[[#This Row],[Die 1. Frauen des FCSP landet in der Regionalliga Nord (12er Liga) auf Rang...?]])</f>
        <v>2</v>
      </c>
      <c r="AI802" s="6">
        <f>0-Table1[[#This Row],[Spalte16]]</f>
        <v>-2</v>
      </c>
      <c r="AJ802" s="1">
        <v>12</v>
      </c>
      <c r="AK802" s="6">
        <f>ABS(16-Table1[[#This Row],[Die U23 des FCSP landet in der Regionalliga Nord (18er Liga) auf Rang....?]])</f>
        <v>4</v>
      </c>
      <c r="AL802" s="6">
        <f>0-Table1[[#This Row],[Spalte17]]</f>
        <v>-4</v>
      </c>
      <c r="AM80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</v>
      </c>
      <c r="AP802"/>
    </row>
    <row r="803" spans="1:42" x14ac:dyDescent="0.25">
      <c r="A803">
        <v>801</v>
      </c>
      <c r="B803" t="s">
        <v>917</v>
      </c>
      <c r="C803" s="1">
        <v>14</v>
      </c>
      <c r="D803" s="6">
        <f>-18+Table1[[#This Row],[Auf welchem Platz landet der FC St. Pauli in der 1. Bundesliga 2025/26?]]</f>
        <v>-4</v>
      </c>
      <c r="E803" t="s">
        <v>98</v>
      </c>
      <c r="F803" s="5"/>
      <c r="G803" t="s">
        <v>14</v>
      </c>
      <c r="H803" t="s">
        <v>25</v>
      </c>
      <c r="I803" t="s">
        <v>56</v>
      </c>
      <c r="J803" t="s">
        <v>16</v>
      </c>
      <c r="K803">
        <f t="shared" si="144"/>
        <v>1</v>
      </c>
      <c r="L803">
        <f t="shared" si="145"/>
        <v>1</v>
      </c>
      <c r="M803">
        <f t="shared" si="146"/>
        <v>0</v>
      </c>
      <c r="N803">
        <f t="shared" si="147"/>
        <v>1</v>
      </c>
      <c r="O803" s="5">
        <f>SUM(Table1[[#This Row],[Spalte5]:[Spalte6]])*5</f>
        <v>15</v>
      </c>
      <c r="P803" t="s">
        <v>23</v>
      </c>
      <c r="Q803" t="s">
        <v>34</v>
      </c>
      <c r="R803" t="s">
        <v>41</v>
      </c>
      <c r="S803">
        <f t="shared" si="148"/>
        <v>0</v>
      </c>
      <c r="T803">
        <f t="shared" si="149"/>
        <v>0</v>
      </c>
      <c r="U803">
        <f t="shared" si="150"/>
        <v>0</v>
      </c>
      <c r="V803" s="5">
        <f>SUM(Table1[[#This Row],[Spalte94]:[Spalte92]])*5</f>
        <v>0</v>
      </c>
      <c r="W803" t="s">
        <v>34</v>
      </c>
      <c r="X803" s="5">
        <f t="shared" si="151"/>
        <v>0</v>
      </c>
      <c r="Y803" t="s">
        <v>46</v>
      </c>
      <c r="Z803" s="5">
        <f t="shared" si="152"/>
        <v>0</v>
      </c>
      <c r="AA803" t="s">
        <v>19</v>
      </c>
      <c r="AB803" s="5">
        <f t="shared" si="153"/>
        <v>0</v>
      </c>
      <c r="AC803" t="s">
        <v>27</v>
      </c>
      <c r="AD803" s="5">
        <f t="shared" si="154"/>
        <v>5</v>
      </c>
      <c r="AE803" t="s">
        <v>28</v>
      </c>
      <c r="AF803" s="5">
        <f t="shared" si="155"/>
        <v>0</v>
      </c>
      <c r="AG803" s="1">
        <v>4</v>
      </c>
      <c r="AH803" s="6">
        <f>ABS(8-Table1[[#This Row],[Die 1. Frauen des FCSP landet in der Regionalliga Nord (12er Liga) auf Rang...?]])</f>
        <v>4</v>
      </c>
      <c r="AI803" s="6">
        <f>0-Table1[[#This Row],[Spalte16]]</f>
        <v>-4</v>
      </c>
      <c r="AJ803" s="1">
        <v>7</v>
      </c>
      <c r="AK803" s="6">
        <f>ABS(16-Table1[[#This Row],[Die U23 des FCSP landet in der Regionalliga Nord (18er Liga) auf Rang....?]])</f>
        <v>9</v>
      </c>
      <c r="AL803" s="6">
        <f>0-Table1[[#This Row],[Spalte17]]</f>
        <v>-9</v>
      </c>
      <c r="AM80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</v>
      </c>
      <c r="AP803"/>
    </row>
    <row r="804" spans="1:42" x14ac:dyDescent="0.25">
      <c r="A804">
        <v>802</v>
      </c>
      <c r="B804" t="s">
        <v>226</v>
      </c>
      <c r="C804" s="1">
        <v>15</v>
      </c>
      <c r="D804" s="6">
        <f>-18+Table1[[#This Row],[Auf welchem Platz landet der FC St. Pauli in der 1. Bundesliga 2025/26?]]</f>
        <v>-3</v>
      </c>
      <c r="E804" t="s">
        <v>14</v>
      </c>
      <c r="F804" s="5">
        <v>5</v>
      </c>
      <c r="G804" t="s">
        <v>14</v>
      </c>
      <c r="H804" t="s">
        <v>56</v>
      </c>
      <c r="I804" t="s">
        <v>16</v>
      </c>
      <c r="J804" t="s">
        <v>58</v>
      </c>
      <c r="K804">
        <f t="shared" si="144"/>
        <v>1</v>
      </c>
      <c r="L804">
        <f t="shared" si="145"/>
        <v>0</v>
      </c>
      <c r="M804">
        <f t="shared" si="146"/>
        <v>0</v>
      </c>
      <c r="N804">
        <f t="shared" si="147"/>
        <v>1</v>
      </c>
      <c r="O804" s="5">
        <f>SUM(Table1[[#This Row],[Spalte5]:[Spalte6]])*5</f>
        <v>10</v>
      </c>
      <c r="P804" t="s">
        <v>23</v>
      </c>
      <c r="Q804" t="s">
        <v>34</v>
      </c>
      <c r="R804" t="s">
        <v>78</v>
      </c>
      <c r="S804">
        <f t="shared" si="148"/>
        <v>0</v>
      </c>
      <c r="T804">
        <f t="shared" si="149"/>
        <v>1</v>
      </c>
      <c r="U804">
        <f t="shared" si="150"/>
        <v>0</v>
      </c>
      <c r="V804" s="5">
        <f>SUM(Table1[[#This Row],[Spalte94]:[Spalte92]])*5</f>
        <v>5</v>
      </c>
      <c r="W804" t="s">
        <v>23</v>
      </c>
      <c r="X804" s="5">
        <f t="shared" si="151"/>
        <v>0</v>
      </c>
      <c r="Y804" t="s">
        <v>52</v>
      </c>
      <c r="Z804" s="5">
        <f t="shared" si="152"/>
        <v>0</v>
      </c>
      <c r="AA804" t="s">
        <v>35</v>
      </c>
      <c r="AB804" s="5">
        <f t="shared" si="153"/>
        <v>0</v>
      </c>
      <c r="AC804" t="s">
        <v>20</v>
      </c>
      <c r="AD804" s="5">
        <f t="shared" si="154"/>
        <v>0</v>
      </c>
      <c r="AE804" t="s">
        <v>28</v>
      </c>
      <c r="AF804" s="5">
        <f t="shared" si="155"/>
        <v>0</v>
      </c>
      <c r="AG804" s="1">
        <v>4</v>
      </c>
      <c r="AH804" s="6">
        <f>ABS(8-Table1[[#This Row],[Die 1. Frauen des FCSP landet in der Regionalliga Nord (12er Liga) auf Rang...?]])</f>
        <v>4</v>
      </c>
      <c r="AI804" s="6">
        <f>0-Table1[[#This Row],[Spalte16]]</f>
        <v>-4</v>
      </c>
      <c r="AJ804" s="1">
        <v>6</v>
      </c>
      <c r="AK804" s="6">
        <f>ABS(16-Table1[[#This Row],[Die U23 des FCSP landet in der Regionalliga Nord (18er Liga) auf Rang....?]])</f>
        <v>10</v>
      </c>
      <c r="AL804" s="6">
        <f>0-Table1[[#This Row],[Spalte17]]</f>
        <v>-10</v>
      </c>
      <c r="AM80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</v>
      </c>
      <c r="AP804"/>
    </row>
    <row r="805" spans="1:42" x14ac:dyDescent="0.25">
      <c r="A805">
        <v>803</v>
      </c>
      <c r="B805" t="s">
        <v>651</v>
      </c>
      <c r="C805" s="1">
        <v>12</v>
      </c>
      <c r="D805" s="6">
        <f>-18+Table1[[#This Row],[Auf welchem Platz landet der FC St. Pauli in der 1. Bundesliga 2025/26?]]</f>
        <v>-6</v>
      </c>
      <c r="E805" t="s">
        <v>14</v>
      </c>
      <c r="F805" s="5">
        <v>5</v>
      </c>
      <c r="G805" t="s">
        <v>14</v>
      </c>
      <c r="H805" t="s">
        <v>56</v>
      </c>
      <c r="I805" t="s">
        <v>25</v>
      </c>
      <c r="J805" t="s">
        <v>43</v>
      </c>
      <c r="K805">
        <f t="shared" si="144"/>
        <v>1</v>
      </c>
      <c r="L805">
        <f t="shared" si="145"/>
        <v>1</v>
      </c>
      <c r="M805">
        <f t="shared" si="146"/>
        <v>0</v>
      </c>
      <c r="N805">
        <f t="shared" si="147"/>
        <v>0</v>
      </c>
      <c r="O805" s="5">
        <f>SUM(Table1[[#This Row],[Spalte5]:[Spalte6]])*5</f>
        <v>10</v>
      </c>
      <c r="P805" t="s">
        <v>23</v>
      </c>
      <c r="Q805" t="s">
        <v>34</v>
      </c>
      <c r="R805" t="s">
        <v>58</v>
      </c>
      <c r="S805">
        <f t="shared" si="148"/>
        <v>0</v>
      </c>
      <c r="T805">
        <f t="shared" si="149"/>
        <v>0</v>
      </c>
      <c r="U805">
        <f t="shared" si="150"/>
        <v>0</v>
      </c>
      <c r="V805" s="5">
        <f>SUM(Table1[[#This Row],[Spalte94]:[Spalte92]])*5</f>
        <v>0</v>
      </c>
      <c r="W805" t="s">
        <v>17</v>
      </c>
      <c r="X805" s="5">
        <f t="shared" si="151"/>
        <v>0</v>
      </c>
      <c r="Y805" t="s">
        <v>46</v>
      </c>
      <c r="Z805" s="5">
        <f t="shared" si="152"/>
        <v>0</v>
      </c>
      <c r="AA805" t="s">
        <v>65</v>
      </c>
      <c r="AB805" s="5">
        <f t="shared" si="153"/>
        <v>5</v>
      </c>
      <c r="AC805" t="s">
        <v>20</v>
      </c>
      <c r="AD805" s="5">
        <f t="shared" si="154"/>
        <v>0</v>
      </c>
      <c r="AE805" t="s">
        <v>28</v>
      </c>
      <c r="AF805" s="5">
        <f t="shared" si="155"/>
        <v>0</v>
      </c>
      <c r="AG805" s="1">
        <v>6</v>
      </c>
      <c r="AH805" s="6">
        <f>ABS(8-Table1[[#This Row],[Die 1. Frauen des FCSP landet in der Regionalliga Nord (12er Liga) auf Rang...?]])</f>
        <v>2</v>
      </c>
      <c r="AI805" s="6">
        <f>0-Table1[[#This Row],[Spalte16]]</f>
        <v>-2</v>
      </c>
      <c r="AJ805" s="1">
        <v>12</v>
      </c>
      <c r="AK805" s="6">
        <f>ABS(16-Table1[[#This Row],[Die U23 des FCSP landet in der Regionalliga Nord (18er Liga) auf Rang....?]])</f>
        <v>4</v>
      </c>
      <c r="AL805" s="6">
        <f>0-Table1[[#This Row],[Spalte17]]</f>
        <v>-4</v>
      </c>
      <c r="AM80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</v>
      </c>
      <c r="AP805"/>
    </row>
    <row r="806" spans="1:42" x14ac:dyDescent="0.25">
      <c r="A806">
        <v>804</v>
      </c>
      <c r="B806" t="s">
        <v>718</v>
      </c>
      <c r="C806" s="1">
        <v>12</v>
      </c>
      <c r="D806" s="6">
        <f>-18+Table1[[#This Row],[Auf welchem Platz landet der FC St. Pauli in der 1. Bundesliga 2025/26?]]</f>
        <v>-6</v>
      </c>
      <c r="E806" t="s">
        <v>14</v>
      </c>
      <c r="F806" s="5">
        <v>5</v>
      </c>
      <c r="G806" t="s">
        <v>14</v>
      </c>
      <c r="H806" t="s">
        <v>17</v>
      </c>
      <c r="I806" t="s">
        <v>54</v>
      </c>
      <c r="J806" t="s">
        <v>25</v>
      </c>
      <c r="K806">
        <f t="shared" si="144"/>
        <v>1</v>
      </c>
      <c r="L806">
        <f t="shared" si="145"/>
        <v>1</v>
      </c>
      <c r="M806">
        <f t="shared" si="146"/>
        <v>1</v>
      </c>
      <c r="N806">
        <f t="shared" si="147"/>
        <v>0</v>
      </c>
      <c r="O806" s="5">
        <f>SUM(Table1[[#This Row],[Spalte5]:[Spalte6]])*5</f>
        <v>15</v>
      </c>
      <c r="P806" t="s">
        <v>78</v>
      </c>
      <c r="Q806" t="s">
        <v>34</v>
      </c>
      <c r="R806" t="s">
        <v>15</v>
      </c>
      <c r="S806">
        <f t="shared" si="148"/>
        <v>0</v>
      </c>
      <c r="T806">
        <f t="shared" si="149"/>
        <v>1</v>
      </c>
      <c r="U806">
        <f t="shared" si="150"/>
        <v>0</v>
      </c>
      <c r="V806" s="5">
        <f>SUM(Table1[[#This Row],[Spalte94]:[Spalte92]])*5</f>
        <v>5</v>
      </c>
      <c r="W806" t="s">
        <v>34</v>
      </c>
      <c r="X806" s="5">
        <f t="shared" si="151"/>
        <v>0</v>
      </c>
      <c r="Y806" t="s">
        <v>18</v>
      </c>
      <c r="Z806" s="5">
        <f t="shared" si="152"/>
        <v>0</v>
      </c>
      <c r="AA806" t="s">
        <v>65</v>
      </c>
      <c r="AB806" s="5">
        <f t="shared" si="153"/>
        <v>5</v>
      </c>
      <c r="AC806" t="s">
        <v>31</v>
      </c>
      <c r="AD806" s="5">
        <f t="shared" si="154"/>
        <v>0</v>
      </c>
      <c r="AE806" t="s">
        <v>21</v>
      </c>
      <c r="AF806" s="5">
        <f t="shared" si="155"/>
        <v>0</v>
      </c>
      <c r="AG806" s="1">
        <v>2</v>
      </c>
      <c r="AH806" s="6">
        <f>ABS(8-Table1[[#This Row],[Die 1. Frauen des FCSP landet in der Regionalliga Nord (12er Liga) auf Rang...?]])</f>
        <v>6</v>
      </c>
      <c r="AI806" s="6">
        <f>0-Table1[[#This Row],[Spalte16]]</f>
        <v>-6</v>
      </c>
      <c r="AJ806" s="1">
        <v>6</v>
      </c>
      <c r="AK806" s="6">
        <f>ABS(16-Table1[[#This Row],[Die U23 des FCSP landet in der Regionalliga Nord (18er Liga) auf Rang....?]])</f>
        <v>10</v>
      </c>
      <c r="AL806" s="6">
        <f>0-Table1[[#This Row],[Spalte17]]</f>
        <v>-10</v>
      </c>
      <c r="AM80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</v>
      </c>
      <c r="AP806"/>
    </row>
    <row r="807" spans="1:42" x14ac:dyDescent="0.25">
      <c r="A807">
        <v>805</v>
      </c>
      <c r="B807" t="s">
        <v>522</v>
      </c>
      <c r="C807" s="1">
        <v>8</v>
      </c>
      <c r="D807" s="6">
        <f>-18+Table1[[#This Row],[Auf welchem Platz landet der FC St. Pauli in der 1. Bundesliga 2025/26?]]</f>
        <v>-10</v>
      </c>
      <c r="E807" t="s">
        <v>14</v>
      </c>
      <c r="F807" s="5">
        <v>5</v>
      </c>
      <c r="G807" t="s">
        <v>14</v>
      </c>
      <c r="H807" t="s">
        <v>54</v>
      </c>
      <c r="I807" t="s">
        <v>56</v>
      </c>
      <c r="J807" t="s">
        <v>25</v>
      </c>
      <c r="K807">
        <f t="shared" si="144"/>
        <v>1</v>
      </c>
      <c r="L807">
        <f t="shared" si="145"/>
        <v>1</v>
      </c>
      <c r="M807">
        <f t="shared" si="146"/>
        <v>0</v>
      </c>
      <c r="N807">
        <f t="shared" si="147"/>
        <v>0</v>
      </c>
      <c r="O807" s="5">
        <f>SUM(Table1[[#This Row],[Spalte5]:[Spalte6]])*5</f>
        <v>10</v>
      </c>
      <c r="P807" t="s">
        <v>34</v>
      </c>
      <c r="Q807" t="s">
        <v>78</v>
      </c>
      <c r="R807" t="s">
        <v>15</v>
      </c>
      <c r="S807">
        <f t="shared" si="148"/>
        <v>0</v>
      </c>
      <c r="T807">
        <f t="shared" si="149"/>
        <v>1</v>
      </c>
      <c r="U807">
        <f t="shared" si="150"/>
        <v>0</v>
      </c>
      <c r="V807" s="5">
        <f>SUM(Table1[[#This Row],[Spalte94]:[Spalte92]])*5</f>
        <v>5</v>
      </c>
      <c r="W807" t="s">
        <v>34</v>
      </c>
      <c r="X807" s="5">
        <f t="shared" si="151"/>
        <v>0</v>
      </c>
      <c r="Y807" t="s">
        <v>18</v>
      </c>
      <c r="Z807" s="5">
        <f t="shared" si="152"/>
        <v>0</v>
      </c>
      <c r="AA807" t="s">
        <v>65</v>
      </c>
      <c r="AB807" s="5">
        <f t="shared" si="153"/>
        <v>5</v>
      </c>
      <c r="AC807" t="s">
        <v>20</v>
      </c>
      <c r="AD807" s="5">
        <f t="shared" si="154"/>
        <v>0</v>
      </c>
      <c r="AE807" t="s">
        <v>32</v>
      </c>
      <c r="AF807" s="5">
        <f t="shared" si="155"/>
        <v>0</v>
      </c>
      <c r="AG807" s="1">
        <v>4</v>
      </c>
      <c r="AH807" s="6">
        <f>ABS(8-Table1[[#This Row],[Die 1. Frauen des FCSP landet in der Regionalliga Nord (12er Liga) auf Rang...?]])</f>
        <v>4</v>
      </c>
      <c r="AI807" s="6">
        <f>0-Table1[[#This Row],[Spalte16]]</f>
        <v>-4</v>
      </c>
      <c r="AJ807" s="1">
        <v>13</v>
      </c>
      <c r="AK807" s="6">
        <f>ABS(16-Table1[[#This Row],[Die U23 des FCSP landet in der Regionalliga Nord (18er Liga) auf Rang....?]])</f>
        <v>3</v>
      </c>
      <c r="AL807" s="6">
        <f>0-Table1[[#This Row],[Spalte17]]</f>
        <v>-3</v>
      </c>
      <c r="AM80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</v>
      </c>
      <c r="AP807"/>
    </row>
    <row r="808" spans="1:42" x14ac:dyDescent="0.25">
      <c r="A808">
        <v>806</v>
      </c>
      <c r="B808" t="s">
        <v>194</v>
      </c>
      <c r="C808" s="1">
        <v>12</v>
      </c>
      <c r="D808" s="6">
        <f>-18+Table1[[#This Row],[Auf welchem Platz landet der FC St. Pauli in der 1. Bundesliga 2025/26?]]</f>
        <v>-6</v>
      </c>
      <c r="E808" t="s">
        <v>14</v>
      </c>
      <c r="F808" s="5">
        <v>5</v>
      </c>
      <c r="G808" t="s">
        <v>14</v>
      </c>
      <c r="H808" t="s">
        <v>54</v>
      </c>
      <c r="I808" t="s">
        <v>56</v>
      </c>
      <c r="J808" t="s">
        <v>16</v>
      </c>
      <c r="K808">
        <f t="shared" si="144"/>
        <v>1</v>
      </c>
      <c r="L808">
        <f t="shared" si="145"/>
        <v>0</v>
      </c>
      <c r="M808">
        <f t="shared" si="146"/>
        <v>0</v>
      </c>
      <c r="N808">
        <f t="shared" si="147"/>
        <v>1</v>
      </c>
      <c r="O808" s="5">
        <f>SUM(Table1[[#This Row],[Spalte5]:[Spalte6]])*5</f>
        <v>10</v>
      </c>
      <c r="P808" t="s">
        <v>34</v>
      </c>
      <c r="Q808" t="s">
        <v>78</v>
      </c>
      <c r="R808" t="s">
        <v>23</v>
      </c>
      <c r="S808">
        <f t="shared" si="148"/>
        <v>0</v>
      </c>
      <c r="T808">
        <f t="shared" si="149"/>
        <v>1</v>
      </c>
      <c r="U808">
        <f t="shared" si="150"/>
        <v>0</v>
      </c>
      <c r="V808" s="5">
        <f>SUM(Table1[[#This Row],[Spalte94]:[Spalte92]])*5</f>
        <v>5</v>
      </c>
      <c r="W808" t="s">
        <v>23</v>
      </c>
      <c r="X808" s="5">
        <f t="shared" si="151"/>
        <v>0</v>
      </c>
      <c r="Y808" t="s">
        <v>26</v>
      </c>
      <c r="Z808" s="5">
        <f t="shared" si="152"/>
        <v>0</v>
      </c>
      <c r="AA808" t="s">
        <v>19</v>
      </c>
      <c r="AB808" s="5">
        <f t="shared" si="153"/>
        <v>0</v>
      </c>
      <c r="AC808" t="s">
        <v>20</v>
      </c>
      <c r="AD808" s="5">
        <f t="shared" si="154"/>
        <v>0</v>
      </c>
      <c r="AE808" t="s">
        <v>32</v>
      </c>
      <c r="AF808" s="5">
        <f t="shared" si="155"/>
        <v>0</v>
      </c>
      <c r="AG808" s="1">
        <v>7</v>
      </c>
      <c r="AH808" s="6">
        <f>ABS(8-Table1[[#This Row],[Die 1. Frauen des FCSP landet in der Regionalliga Nord (12er Liga) auf Rang...?]])</f>
        <v>1</v>
      </c>
      <c r="AI808" s="6">
        <f>0-Table1[[#This Row],[Spalte16]]</f>
        <v>-1</v>
      </c>
      <c r="AJ808" s="1">
        <v>6</v>
      </c>
      <c r="AK808" s="6">
        <f>ABS(16-Table1[[#This Row],[Die U23 des FCSP landet in der Regionalliga Nord (18er Liga) auf Rang....?]])</f>
        <v>10</v>
      </c>
      <c r="AL808" s="6">
        <f>0-Table1[[#This Row],[Spalte17]]</f>
        <v>-10</v>
      </c>
      <c r="AM80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</v>
      </c>
      <c r="AP808"/>
    </row>
    <row r="809" spans="1:42" x14ac:dyDescent="0.25">
      <c r="A809">
        <v>807</v>
      </c>
      <c r="B809" t="s">
        <v>182</v>
      </c>
      <c r="C809" s="1">
        <v>11</v>
      </c>
      <c r="D809" s="6">
        <f>-18+Table1[[#This Row],[Auf welchem Platz landet der FC St. Pauli in der 1. Bundesliga 2025/26?]]</f>
        <v>-7</v>
      </c>
      <c r="E809" t="s">
        <v>14</v>
      </c>
      <c r="F809" s="5">
        <v>5</v>
      </c>
      <c r="G809" t="s">
        <v>14</v>
      </c>
      <c r="H809" t="s">
        <v>56</v>
      </c>
      <c r="I809" t="s">
        <v>16</v>
      </c>
      <c r="J809" t="s">
        <v>17</v>
      </c>
      <c r="K809">
        <f t="shared" si="144"/>
        <v>1</v>
      </c>
      <c r="L809">
        <f t="shared" si="145"/>
        <v>0</v>
      </c>
      <c r="M809">
        <f t="shared" si="146"/>
        <v>1</v>
      </c>
      <c r="N809">
        <f t="shared" si="147"/>
        <v>1</v>
      </c>
      <c r="O809" s="5">
        <f>SUM(Table1[[#This Row],[Spalte5]:[Spalte6]])*5</f>
        <v>15</v>
      </c>
      <c r="P809" t="s">
        <v>34</v>
      </c>
      <c r="Q809" t="s">
        <v>78</v>
      </c>
      <c r="R809" t="s">
        <v>15</v>
      </c>
      <c r="S809">
        <f t="shared" si="148"/>
        <v>0</v>
      </c>
      <c r="T809">
        <f t="shared" si="149"/>
        <v>1</v>
      </c>
      <c r="U809">
        <f t="shared" si="150"/>
        <v>0</v>
      </c>
      <c r="V809" s="5">
        <f>SUM(Table1[[#This Row],[Spalte94]:[Spalte92]])*5</f>
        <v>5</v>
      </c>
      <c r="W809" t="s">
        <v>34</v>
      </c>
      <c r="X809" s="5">
        <f t="shared" si="151"/>
        <v>0</v>
      </c>
      <c r="Y809" t="s">
        <v>18</v>
      </c>
      <c r="Z809" s="5">
        <f t="shared" si="152"/>
        <v>0</v>
      </c>
      <c r="AA809" t="s">
        <v>19</v>
      </c>
      <c r="AB809" s="5">
        <f t="shared" si="153"/>
        <v>0</v>
      </c>
      <c r="AC809" t="s">
        <v>31</v>
      </c>
      <c r="AD809" s="5">
        <f t="shared" si="154"/>
        <v>0</v>
      </c>
      <c r="AE809" t="s">
        <v>32</v>
      </c>
      <c r="AF809" s="5">
        <f t="shared" si="155"/>
        <v>0</v>
      </c>
      <c r="AG809" s="1">
        <v>4</v>
      </c>
      <c r="AH809" s="6">
        <f>ABS(8-Table1[[#This Row],[Die 1. Frauen des FCSP landet in der Regionalliga Nord (12er Liga) auf Rang...?]])</f>
        <v>4</v>
      </c>
      <c r="AI809" s="6">
        <f>0-Table1[[#This Row],[Spalte16]]</f>
        <v>-4</v>
      </c>
      <c r="AJ809" s="1">
        <v>5</v>
      </c>
      <c r="AK809" s="6">
        <f>ABS(16-Table1[[#This Row],[Die U23 des FCSP landet in der Regionalliga Nord (18er Liga) auf Rang....?]])</f>
        <v>11</v>
      </c>
      <c r="AL809" s="6">
        <f>0-Table1[[#This Row],[Spalte17]]</f>
        <v>-11</v>
      </c>
      <c r="AM80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</v>
      </c>
      <c r="AP809"/>
    </row>
    <row r="810" spans="1:42" x14ac:dyDescent="0.25">
      <c r="A810">
        <v>808</v>
      </c>
      <c r="B810" t="s">
        <v>283</v>
      </c>
      <c r="C810" s="1">
        <v>7</v>
      </c>
      <c r="D810" s="6">
        <f>-18+Table1[[#This Row],[Auf welchem Platz landet der FC St. Pauli in der 1. Bundesliga 2025/26?]]</f>
        <v>-11</v>
      </c>
      <c r="E810" t="s">
        <v>98</v>
      </c>
      <c r="F810" s="5"/>
      <c r="G810" t="s">
        <v>14</v>
      </c>
      <c r="H810" t="s">
        <v>54</v>
      </c>
      <c r="I810" t="s">
        <v>25</v>
      </c>
      <c r="J810" t="s">
        <v>43</v>
      </c>
      <c r="K810">
        <f t="shared" si="144"/>
        <v>1</v>
      </c>
      <c r="L810">
        <f t="shared" si="145"/>
        <v>1</v>
      </c>
      <c r="M810">
        <f t="shared" si="146"/>
        <v>0</v>
      </c>
      <c r="N810">
        <f t="shared" si="147"/>
        <v>0</v>
      </c>
      <c r="O810" s="5">
        <f>SUM(Table1[[#This Row],[Spalte5]:[Spalte6]])*5</f>
        <v>10</v>
      </c>
      <c r="P810" t="s">
        <v>34</v>
      </c>
      <c r="Q810" t="s">
        <v>78</v>
      </c>
      <c r="R810" t="s">
        <v>15</v>
      </c>
      <c r="S810">
        <f t="shared" si="148"/>
        <v>0</v>
      </c>
      <c r="T810">
        <f t="shared" si="149"/>
        <v>1</v>
      </c>
      <c r="U810">
        <f t="shared" si="150"/>
        <v>0</v>
      </c>
      <c r="V810" s="5">
        <f>SUM(Table1[[#This Row],[Spalte94]:[Spalte92]])*5</f>
        <v>5</v>
      </c>
      <c r="W810" t="s">
        <v>34</v>
      </c>
      <c r="X810" s="5">
        <f t="shared" si="151"/>
        <v>0</v>
      </c>
      <c r="Y810" t="s">
        <v>44</v>
      </c>
      <c r="Z810" s="5">
        <f t="shared" si="152"/>
        <v>5</v>
      </c>
      <c r="AA810" t="s">
        <v>19</v>
      </c>
      <c r="AB810" s="5">
        <f t="shared" si="153"/>
        <v>0</v>
      </c>
      <c r="AC810" t="s">
        <v>31</v>
      </c>
      <c r="AD810" s="5">
        <f t="shared" si="154"/>
        <v>0</v>
      </c>
      <c r="AE810" t="s">
        <v>32</v>
      </c>
      <c r="AF810" s="5">
        <f t="shared" si="155"/>
        <v>0</v>
      </c>
      <c r="AG810" s="1">
        <v>7</v>
      </c>
      <c r="AH810" s="6">
        <f>ABS(8-Table1[[#This Row],[Die 1. Frauen des FCSP landet in der Regionalliga Nord (12er Liga) auf Rang...?]])</f>
        <v>1</v>
      </c>
      <c r="AI810" s="6">
        <f>0-Table1[[#This Row],[Spalte16]]</f>
        <v>-1</v>
      </c>
      <c r="AJ810" s="1">
        <v>11</v>
      </c>
      <c r="AK810" s="6">
        <f>ABS(16-Table1[[#This Row],[Die U23 des FCSP landet in der Regionalliga Nord (18er Liga) auf Rang....?]])</f>
        <v>5</v>
      </c>
      <c r="AL810" s="6">
        <f>0-Table1[[#This Row],[Spalte17]]</f>
        <v>-5</v>
      </c>
      <c r="AM81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</v>
      </c>
      <c r="AP810"/>
    </row>
    <row r="811" spans="1:42" x14ac:dyDescent="0.25">
      <c r="A811">
        <v>809</v>
      </c>
      <c r="B811" t="s">
        <v>163</v>
      </c>
      <c r="C811" s="1">
        <v>10</v>
      </c>
      <c r="D811" s="6">
        <f>-18+Table1[[#This Row],[Auf welchem Platz landet der FC St. Pauli in der 1. Bundesliga 2025/26?]]</f>
        <v>-8</v>
      </c>
      <c r="E811" t="s">
        <v>14</v>
      </c>
      <c r="F811" s="5">
        <v>5</v>
      </c>
      <c r="G811" t="s">
        <v>14</v>
      </c>
      <c r="H811" t="s">
        <v>56</v>
      </c>
      <c r="I811" t="s">
        <v>25</v>
      </c>
      <c r="J811" t="s">
        <v>54</v>
      </c>
      <c r="K811">
        <f t="shared" si="144"/>
        <v>1</v>
      </c>
      <c r="L811">
        <f t="shared" si="145"/>
        <v>1</v>
      </c>
      <c r="M811">
        <f t="shared" si="146"/>
        <v>0</v>
      </c>
      <c r="N811">
        <f t="shared" si="147"/>
        <v>0</v>
      </c>
      <c r="O811" s="5">
        <f>SUM(Table1[[#This Row],[Spalte5]:[Spalte6]])*5</f>
        <v>10</v>
      </c>
      <c r="P811" t="s">
        <v>34</v>
      </c>
      <c r="Q811" t="s">
        <v>78</v>
      </c>
      <c r="R811" t="s">
        <v>15</v>
      </c>
      <c r="S811">
        <f t="shared" si="148"/>
        <v>0</v>
      </c>
      <c r="T811">
        <f t="shared" si="149"/>
        <v>1</v>
      </c>
      <c r="U811">
        <f t="shared" si="150"/>
        <v>0</v>
      </c>
      <c r="V811" s="5">
        <f>SUM(Table1[[#This Row],[Spalte94]:[Spalte92]])*5</f>
        <v>5</v>
      </c>
      <c r="W811" t="s">
        <v>16</v>
      </c>
      <c r="X811" s="5">
        <f t="shared" si="151"/>
        <v>0</v>
      </c>
      <c r="Y811" t="s">
        <v>18</v>
      </c>
      <c r="Z811" s="5">
        <f t="shared" si="152"/>
        <v>0</v>
      </c>
      <c r="AA811" t="s">
        <v>19</v>
      </c>
      <c r="AB811" s="5">
        <f t="shared" si="153"/>
        <v>0</v>
      </c>
      <c r="AC811" t="s">
        <v>27</v>
      </c>
      <c r="AD811" s="5">
        <f t="shared" si="154"/>
        <v>5</v>
      </c>
      <c r="AE811" t="s">
        <v>32</v>
      </c>
      <c r="AF811" s="5">
        <f t="shared" si="155"/>
        <v>0</v>
      </c>
      <c r="AG811" s="1">
        <v>5</v>
      </c>
      <c r="AH811" s="6">
        <f>ABS(8-Table1[[#This Row],[Die 1. Frauen des FCSP landet in der Regionalliga Nord (12er Liga) auf Rang...?]])</f>
        <v>3</v>
      </c>
      <c r="AI811" s="6">
        <f>0-Table1[[#This Row],[Spalte16]]</f>
        <v>-3</v>
      </c>
      <c r="AJ811" s="1">
        <v>5</v>
      </c>
      <c r="AK811" s="6">
        <f>ABS(16-Table1[[#This Row],[Die U23 des FCSP landet in der Regionalliga Nord (18er Liga) auf Rang....?]])</f>
        <v>11</v>
      </c>
      <c r="AL811" s="6">
        <f>0-Table1[[#This Row],[Spalte17]]</f>
        <v>-11</v>
      </c>
      <c r="AM81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3</v>
      </c>
      <c r="AP811"/>
    </row>
    <row r="812" spans="1:42" x14ac:dyDescent="0.25">
      <c r="A812">
        <v>810</v>
      </c>
      <c r="B812" t="s">
        <v>782</v>
      </c>
      <c r="C812" s="1">
        <v>13</v>
      </c>
      <c r="D812" s="6">
        <f>-18+Table1[[#This Row],[Auf welchem Platz landet der FC St. Pauli in der 1. Bundesliga 2025/26?]]</f>
        <v>-5</v>
      </c>
      <c r="E812" t="s">
        <v>14</v>
      </c>
      <c r="F812" s="5">
        <v>5</v>
      </c>
      <c r="G812" t="s">
        <v>14</v>
      </c>
      <c r="H812" t="s">
        <v>56</v>
      </c>
      <c r="I812" t="s">
        <v>16</v>
      </c>
      <c r="J812" t="s">
        <v>54</v>
      </c>
      <c r="K812">
        <f t="shared" si="144"/>
        <v>1</v>
      </c>
      <c r="L812">
        <f t="shared" si="145"/>
        <v>0</v>
      </c>
      <c r="M812">
        <f t="shared" si="146"/>
        <v>0</v>
      </c>
      <c r="N812">
        <f t="shared" si="147"/>
        <v>1</v>
      </c>
      <c r="O812" s="5">
        <f>SUM(Table1[[#This Row],[Spalte5]:[Spalte6]])*5</f>
        <v>10</v>
      </c>
      <c r="P812" t="s">
        <v>34</v>
      </c>
      <c r="Q812" t="s">
        <v>78</v>
      </c>
      <c r="R812" t="s">
        <v>15</v>
      </c>
      <c r="S812">
        <f t="shared" si="148"/>
        <v>0</v>
      </c>
      <c r="T812">
        <f t="shared" si="149"/>
        <v>1</v>
      </c>
      <c r="U812">
        <f t="shared" si="150"/>
        <v>0</v>
      </c>
      <c r="V812" s="5">
        <f>SUM(Table1[[#This Row],[Spalte94]:[Spalte92]])*5</f>
        <v>5</v>
      </c>
      <c r="W812" t="s">
        <v>23</v>
      </c>
      <c r="X812" s="5">
        <f t="shared" si="151"/>
        <v>0</v>
      </c>
      <c r="Y812" t="s">
        <v>18</v>
      </c>
      <c r="Z812" s="5">
        <f t="shared" si="152"/>
        <v>0</v>
      </c>
      <c r="AA812" t="s">
        <v>19</v>
      </c>
      <c r="AB812" s="5">
        <f t="shared" si="153"/>
        <v>0</v>
      </c>
      <c r="AC812" t="s">
        <v>20</v>
      </c>
      <c r="AD812" s="5">
        <f t="shared" si="154"/>
        <v>0</v>
      </c>
      <c r="AE812" t="s">
        <v>39</v>
      </c>
      <c r="AF812" s="5">
        <f t="shared" si="155"/>
        <v>0</v>
      </c>
      <c r="AG812" s="1">
        <v>5</v>
      </c>
      <c r="AH812" s="6">
        <f>ABS(8-Table1[[#This Row],[Die 1. Frauen des FCSP landet in der Regionalliga Nord (12er Liga) auf Rang...?]])</f>
        <v>3</v>
      </c>
      <c r="AI812" s="6">
        <f>0-Table1[[#This Row],[Spalte16]]</f>
        <v>-3</v>
      </c>
      <c r="AJ812" s="1">
        <v>6</v>
      </c>
      <c r="AK812" s="6">
        <f>ABS(16-Table1[[#This Row],[Die U23 des FCSP landet in der Regionalliga Nord (18er Liga) auf Rang....?]])</f>
        <v>10</v>
      </c>
      <c r="AL812" s="6">
        <f>0-Table1[[#This Row],[Spalte17]]</f>
        <v>-10</v>
      </c>
      <c r="AM81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</v>
      </c>
      <c r="AP812"/>
    </row>
    <row r="813" spans="1:42" x14ac:dyDescent="0.25">
      <c r="A813">
        <v>811</v>
      </c>
      <c r="B813" t="s">
        <v>785</v>
      </c>
      <c r="C813" s="1">
        <v>14</v>
      </c>
      <c r="D813" s="6">
        <f>-18+Table1[[#This Row],[Auf welchem Platz landet der FC St. Pauli in der 1. Bundesliga 2025/26?]]</f>
        <v>-4</v>
      </c>
      <c r="E813" t="s">
        <v>14</v>
      </c>
      <c r="F813" s="5">
        <v>5</v>
      </c>
      <c r="G813" t="s">
        <v>56</v>
      </c>
      <c r="H813" t="s">
        <v>25</v>
      </c>
      <c r="I813" t="s">
        <v>54</v>
      </c>
      <c r="J813" t="s">
        <v>14</v>
      </c>
      <c r="K813">
        <f t="shared" si="144"/>
        <v>1</v>
      </c>
      <c r="L813">
        <f t="shared" si="145"/>
        <v>1</v>
      </c>
      <c r="M813">
        <f t="shared" si="146"/>
        <v>0</v>
      </c>
      <c r="N813">
        <f t="shared" si="147"/>
        <v>0</v>
      </c>
      <c r="O813" s="5">
        <f>SUM(Table1[[#This Row],[Spalte5]:[Spalte6]])*5</f>
        <v>10</v>
      </c>
      <c r="P813" t="s">
        <v>34</v>
      </c>
      <c r="Q813" t="s">
        <v>78</v>
      </c>
      <c r="R813" t="s">
        <v>15</v>
      </c>
      <c r="S813">
        <f t="shared" si="148"/>
        <v>0</v>
      </c>
      <c r="T813">
        <f t="shared" si="149"/>
        <v>1</v>
      </c>
      <c r="U813">
        <f t="shared" si="150"/>
        <v>0</v>
      </c>
      <c r="V813" s="5">
        <f>SUM(Table1[[#This Row],[Spalte94]:[Spalte92]])*5</f>
        <v>5</v>
      </c>
      <c r="W813" t="s">
        <v>15</v>
      </c>
      <c r="X813" s="5">
        <f t="shared" si="151"/>
        <v>0</v>
      </c>
      <c r="Y813" t="s">
        <v>18</v>
      </c>
      <c r="Z813" s="5">
        <f t="shared" si="152"/>
        <v>0</v>
      </c>
      <c r="AA813" t="s">
        <v>19</v>
      </c>
      <c r="AB813" s="5">
        <f t="shared" si="153"/>
        <v>0</v>
      </c>
      <c r="AC813" t="s">
        <v>20</v>
      </c>
      <c r="AD813" s="5">
        <f t="shared" si="154"/>
        <v>0</v>
      </c>
      <c r="AE813" t="s">
        <v>32</v>
      </c>
      <c r="AF813" s="5">
        <f t="shared" si="155"/>
        <v>0</v>
      </c>
      <c r="AG813" s="1">
        <v>4</v>
      </c>
      <c r="AH813" s="6">
        <f>ABS(8-Table1[[#This Row],[Die 1. Frauen des FCSP landet in der Regionalliga Nord (12er Liga) auf Rang...?]])</f>
        <v>4</v>
      </c>
      <c r="AI813" s="6">
        <f>0-Table1[[#This Row],[Spalte16]]</f>
        <v>-4</v>
      </c>
      <c r="AJ813" s="1">
        <v>6</v>
      </c>
      <c r="AK813" s="6">
        <f>ABS(16-Table1[[#This Row],[Die U23 des FCSP landet in der Regionalliga Nord (18er Liga) auf Rang....?]])</f>
        <v>10</v>
      </c>
      <c r="AL813" s="6">
        <f>0-Table1[[#This Row],[Spalte17]]</f>
        <v>-10</v>
      </c>
      <c r="AM81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</v>
      </c>
      <c r="AP813"/>
    </row>
    <row r="814" spans="1:42" x14ac:dyDescent="0.25">
      <c r="A814">
        <v>812</v>
      </c>
      <c r="B814" t="s">
        <v>224</v>
      </c>
      <c r="C814" s="1">
        <v>11</v>
      </c>
      <c r="D814" s="6">
        <f>-18+Table1[[#This Row],[Auf welchem Platz landet der FC St. Pauli in der 1. Bundesliga 2025/26?]]</f>
        <v>-7</v>
      </c>
      <c r="E814" t="s">
        <v>14</v>
      </c>
      <c r="F814" s="5">
        <v>5</v>
      </c>
      <c r="G814" t="s">
        <v>14</v>
      </c>
      <c r="H814" t="s">
        <v>56</v>
      </c>
      <c r="I814" t="s">
        <v>25</v>
      </c>
      <c r="J814" t="s">
        <v>16</v>
      </c>
      <c r="K814">
        <f t="shared" si="144"/>
        <v>1</v>
      </c>
      <c r="L814">
        <f t="shared" si="145"/>
        <v>1</v>
      </c>
      <c r="M814">
        <f t="shared" si="146"/>
        <v>0</v>
      </c>
      <c r="N814">
        <f t="shared" si="147"/>
        <v>1</v>
      </c>
      <c r="O814" s="5">
        <f>SUM(Table1[[#This Row],[Spalte5]:[Spalte6]])*5</f>
        <v>15</v>
      </c>
      <c r="P814" t="s">
        <v>15</v>
      </c>
      <c r="Q814" t="s">
        <v>34</v>
      </c>
      <c r="R814" t="s">
        <v>23</v>
      </c>
      <c r="S814">
        <f t="shared" si="148"/>
        <v>0</v>
      </c>
      <c r="T814">
        <f t="shared" si="149"/>
        <v>0</v>
      </c>
      <c r="U814">
        <f t="shared" si="150"/>
        <v>0</v>
      </c>
      <c r="V814" s="5">
        <f>SUM(Table1[[#This Row],[Spalte94]:[Spalte92]])*5</f>
        <v>0</v>
      </c>
      <c r="W814" t="s">
        <v>34</v>
      </c>
      <c r="X814" s="5">
        <f t="shared" si="151"/>
        <v>0</v>
      </c>
      <c r="Y814" t="s">
        <v>18</v>
      </c>
      <c r="Z814" s="5">
        <f t="shared" si="152"/>
        <v>0</v>
      </c>
      <c r="AA814" t="s">
        <v>65</v>
      </c>
      <c r="AB814" s="5">
        <f t="shared" si="153"/>
        <v>5</v>
      </c>
      <c r="AC814" t="s">
        <v>20</v>
      </c>
      <c r="AD814" s="5">
        <f t="shared" si="154"/>
        <v>0</v>
      </c>
      <c r="AE814" t="s">
        <v>39</v>
      </c>
      <c r="AF814" s="5">
        <f t="shared" si="155"/>
        <v>0</v>
      </c>
      <c r="AG814" s="1">
        <v>3</v>
      </c>
      <c r="AH814" s="6">
        <f>ABS(8-Table1[[#This Row],[Die 1. Frauen des FCSP landet in der Regionalliga Nord (12er Liga) auf Rang...?]])</f>
        <v>5</v>
      </c>
      <c r="AI814" s="6">
        <f>0-Table1[[#This Row],[Spalte16]]</f>
        <v>-5</v>
      </c>
      <c r="AJ814" s="1">
        <v>10</v>
      </c>
      <c r="AK814" s="6">
        <f>ABS(16-Table1[[#This Row],[Die U23 des FCSP landet in der Regionalliga Nord (18er Liga) auf Rang....?]])</f>
        <v>6</v>
      </c>
      <c r="AL814" s="6">
        <f>0-Table1[[#This Row],[Spalte17]]</f>
        <v>-6</v>
      </c>
      <c r="AM81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</v>
      </c>
      <c r="AP814"/>
    </row>
    <row r="815" spans="1:42" x14ac:dyDescent="0.25">
      <c r="A815">
        <v>813</v>
      </c>
      <c r="B815" t="s">
        <v>692</v>
      </c>
      <c r="C815" s="1">
        <v>13</v>
      </c>
      <c r="D815" s="6">
        <f>-18+Table1[[#This Row],[Auf welchem Platz landet der FC St. Pauli in der 1. Bundesliga 2025/26?]]</f>
        <v>-5</v>
      </c>
      <c r="E815" t="s">
        <v>14</v>
      </c>
      <c r="F815" s="5">
        <v>5</v>
      </c>
      <c r="G815" t="s">
        <v>14</v>
      </c>
      <c r="H815" t="s">
        <v>56</v>
      </c>
      <c r="I815" t="s">
        <v>43</v>
      </c>
      <c r="J815" t="s">
        <v>25</v>
      </c>
      <c r="K815">
        <f t="shared" si="144"/>
        <v>1</v>
      </c>
      <c r="L815">
        <f t="shared" si="145"/>
        <v>1</v>
      </c>
      <c r="M815">
        <f t="shared" si="146"/>
        <v>0</v>
      </c>
      <c r="N815">
        <f t="shared" si="147"/>
        <v>0</v>
      </c>
      <c r="O815" s="5">
        <f>SUM(Table1[[#This Row],[Spalte5]:[Spalte6]])*5</f>
        <v>10</v>
      </c>
      <c r="P815" t="s">
        <v>58</v>
      </c>
      <c r="Q815" t="s">
        <v>78</v>
      </c>
      <c r="R815" t="s">
        <v>15</v>
      </c>
      <c r="S815">
        <f t="shared" si="148"/>
        <v>0</v>
      </c>
      <c r="T815">
        <f t="shared" si="149"/>
        <v>1</v>
      </c>
      <c r="U815">
        <f t="shared" si="150"/>
        <v>0</v>
      </c>
      <c r="V815" s="5">
        <f>SUM(Table1[[#This Row],[Spalte94]:[Spalte92]])*5</f>
        <v>5</v>
      </c>
      <c r="W815" t="s">
        <v>58</v>
      </c>
      <c r="X815" s="5">
        <f t="shared" si="151"/>
        <v>0</v>
      </c>
      <c r="Y815" t="s">
        <v>44</v>
      </c>
      <c r="Z815" s="5">
        <f t="shared" si="152"/>
        <v>5</v>
      </c>
      <c r="AA815" t="s">
        <v>19</v>
      </c>
      <c r="AB815" s="5">
        <f t="shared" si="153"/>
        <v>0</v>
      </c>
      <c r="AC815" t="s">
        <v>31</v>
      </c>
      <c r="AD815" s="5">
        <f t="shared" si="154"/>
        <v>0</v>
      </c>
      <c r="AE815" t="s">
        <v>39</v>
      </c>
      <c r="AF815" s="5">
        <f t="shared" si="155"/>
        <v>0</v>
      </c>
      <c r="AG815" s="1">
        <v>3</v>
      </c>
      <c r="AH815" s="6">
        <f>ABS(8-Table1[[#This Row],[Die 1. Frauen des FCSP landet in der Regionalliga Nord (12er Liga) auf Rang...?]])</f>
        <v>5</v>
      </c>
      <c r="AI815" s="6">
        <f>0-Table1[[#This Row],[Spalte16]]</f>
        <v>-5</v>
      </c>
      <c r="AJ815" s="1">
        <v>3</v>
      </c>
      <c r="AK815" s="6">
        <f>ABS(16-Table1[[#This Row],[Die U23 des FCSP landet in der Regionalliga Nord (18er Liga) auf Rang....?]])</f>
        <v>13</v>
      </c>
      <c r="AL815" s="6">
        <f>0-Table1[[#This Row],[Spalte17]]</f>
        <v>-13</v>
      </c>
      <c r="AM81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</v>
      </c>
      <c r="AP815"/>
    </row>
    <row r="816" spans="1:42" x14ac:dyDescent="0.25">
      <c r="A816">
        <v>814</v>
      </c>
      <c r="B816" t="s">
        <v>541</v>
      </c>
      <c r="C816" s="1">
        <v>5</v>
      </c>
      <c r="D816" s="6">
        <f>-18+Table1[[#This Row],[Auf welchem Platz landet der FC St. Pauli in der 1. Bundesliga 2025/26?]]</f>
        <v>-13</v>
      </c>
      <c r="E816" t="s">
        <v>14</v>
      </c>
      <c r="F816" s="5">
        <v>5</v>
      </c>
      <c r="G816" t="s">
        <v>14</v>
      </c>
      <c r="H816" t="s">
        <v>54</v>
      </c>
      <c r="I816" t="s">
        <v>25</v>
      </c>
      <c r="J816" t="s">
        <v>17</v>
      </c>
      <c r="K816">
        <f t="shared" si="144"/>
        <v>1</v>
      </c>
      <c r="L816">
        <f t="shared" si="145"/>
        <v>1</v>
      </c>
      <c r="M816">
        <f t="shared" si="146"/>
        <v>1</v>
      </c>
      <c r="N816">
        <f t="shared" si="147"/>
        <v>0</v>
      </c>
      <c r="O816" s="5">
        <f>SUM(Table1[[#This Row],[Spalte5]:[Spalte6]])*5</f>
        <v>15</v>
      </c>
      <c r="P816" t="s">
        <v>34</v>
      </c>
      <c r="Q816" t="s">
        <v>78</v>
      </c>
      <c r="R816" t="s">
        <v>23</v>
      </c>
      <c r="S816">
        <f t="shared" si="148"/>
        <v>0</v>
      </c>
      <c r="T816">
        <f t="shared" si="149"/>
        <v>1</v>
      </c>
      <c r="U816">
        <f t="shared" si="150"/>
        <v>0</v>
      </c>
      <c r="V816" s="5">
        <f>SUM(Table1[[#This Row],[Spalte94]:[Spalte92]])*5</f>
        <v>5</v>
      </c>
      <c r="W816" t="s">
        <v>15</v>
      </c>
      <c r="X816" s="5">
        <f t="shared" si="151"/>
        <v>0</v>
      </c>
      <c r="Y816" t="s">
        <v>46</v>
      </c>
      <c r="Z816" s="5">
        <f t="shared" si="152"/>
        <v>0</v>
      </c>
      <c r="AA816" t="s">
        <v>19</v>
      </c>
      <c r="AB816" s="5">
        <f t="shared" si="153"/>
        <v>0</v>
      </c>
      <c r="AC816" t="s">
        <v>20</v>
      </c>
      <c r="AD816" s="5">
        <f t="shared" si="154"/>
        <v>0</v>
      </c>
      <c r="AE816" t="s">
        <v>32</v>
      </c>
      <c r="AF816" s="5">
        <f t="shared" si="155"/>
        <v>0</v>
      </c>
      <c r="AG816" s="1">
        <v>4</v>
      </c>
      <c r="AH816" s="6">
        <f>ABS(8-Table1[[#This Row],[Die 1. Frauen des FCSP landet in der Regionalliga Nord (12er Liga) auf Rang...?]])</f>
        <v>4</v>
      </c>
      <c r="AI816" s="6">
        <f>0-Table1[[#This Row],[Spalte16]]</f>
        <v>-4</v>
      </c>
      <c r="AJ816" s="1">
        <v>10</v>
      </c>
      <c r="AK816" s="6">
        <f>ABS(16-Table1[[#This Row],[Die U23 des FCSP landet in der Regionalliga Nord (18er Liga) auf Rang....?]])</f>
        <v>6</v>
      </c>
      <c r="AL816" s="6">
        <f>0-Table1[[#This Row],[Spalte17]]</f>
        <v>-6</v>
      </c>
      <c r="AM81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</v>
      </c>
      <c r="AP816"/>
    </row>
    <row r="817" spans="1:42" x14ac:dyDescent="0.25">
      <c r="A817">
        <v>815</v>
      </c>
      <c r="B817" t="s">
        <v>135</v>
      </c>
      <c r="C817" s="1">
        <v>9</v>
      </c>
      <c r="D817" s="6">
        <f>-18+Table1[[#This Row],[Auf welchem Platz landet der FC St. Pauli in der 1. Bundesliga 2025/26?]]</f>
        <v>-9</v>
      </c>
      <c r="E817" t="s">
        <v>14</v>
      </c>
      <c r="F817" s="5">
        <v>5</v>
      </c>
      <c r="G817" t="s">
        <v>14</v>
      </c>
      <c r="H817" t="s">
        <v>25</v>
      </c>
      <c r="I817" t="s">
        <v>56</v>
      </c>
      <c r="J817" t="s">
        <v>50</v>
      </c>
      <c r="K817">
        <f t="shared" si="144"/>
        <v>1</v>
      </c>
      <c r="L817">
        <f t="shared" si="145"/>
        <v>1</v>
      </c>
      <c r="M817">
        <f t="shared" si="146"/>
        <v>0</v>
      </c>
      <c r="N817">
        <f t="shared" si="147"/>
        <v>0</v>
      </c>
      <c r="O817" s="5">
        <f>SUM(Table1[[#This Row],[Spalte5]:[Spalte6]])*5</f>
        <v>10</v>
      </c>
      <c r="P817" t="s">
        <v>78</v>
      </c>
      <c r="Q817" t="s">
        <v>23</v>
      </c>
      <c r="R817" t="s">
        <v>34</v>
      </c>
      <c r="S817">
        <f t="shared" si="148"/>
        <v>0</v>
      </c>
      <c r="T817">
        <f t="shared" si="149"/>
        <v>1</v>
      </c>
      <c r="U817">
        <f t="shared" si="150"/>
        <v>0</v>
      </c>
      <c r="V817" s="5">
        <f>SUM(Table1[[#This Row],[Spalte94]:[Spalte92]])*5</f>
        <v>5</v>
      </c>
      <c r="W817" t="s">
        <v>15</v>
      </c>
      <c r="X817" s="5">
        <f t="shared" si="151"/>
        <v>0</v>
      </c>
      <c r="Y817" t="s">
        <v>18</v>
      </c>
      <c r="Z817" s="5">
        <f t="shared" si="152"/>
        <v>0</v>
      </c>
      <c r="AA817" t="s">
        <v>19</v>
      </c>
      <c r="AB817" s="5">
        <f t="shared" si="153"/>
        <v>0</v>
      </c>
      <c r="AC817" t="s">
        <v>20</v>
      </c>
      <c r="AD817" s="5">
        <f t="shared" si="154"/>
        <v>0</v>
      </c>
      <c r="AE817" t="s">
        <v>28</v>
      </c>
      <c r="AF817" s="5">
        <f t="shared" si="155"/>
        <v>0</v>
      </c>
      <c r="AG817" s="1">
        <v>2</v>
      </c>
      <c r="AH817" s="6">
        <f>ABS(8-Table1[[#This Row],[Die 1. Frauen des FCSP landet in der Regionalliga Nord (12er Liga) auf Rang...?]])</f>
        <v>6</v>
      </c>
      <c r="AI817" s="6">
        <f>0-Table1[[#This Row],[Spalte16]]</f>
        <v>-6</v>
      </c>
      <c r="AJ817" s="1">
        <v>13</v>
      </c>
      <c r="AK817" s="6">
        <f>ABS(16-Table1[[#This Row],[Die U23 des FCSP landet in der Regionalliga Nord (18er Liga) auf Rang....?]])</f>
        <v>3</v>
      </c>
      <c r="AL817" s="6">
        <f>0-Table1[[#This Row],[Spalte17]]</f>
        <v>-3</v>
      </c>
      <c r="AM81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</v>
      </c>
      <c r="AP817"/>
    </row>
    <row r="818" spans="1:42" x14ac:dyDescent="0.25">
      <c r="A818">
        <v>816</v>
      </c>
      <c r="B818" t="s">
        <v>942</v>
      </c>
      <c r="C818" s="1">
        <v>8</v>
      </c>
      <c r="D818" s="6">
        <f>-18+Table1[[#This Row],[Auf welchem Platz landet der FC St. Pauli in der 1. Bundesliga 2025/26?]]</f>
        <v>-10</v>
      </c>
      <c r="E818" t="s">
        <v>14</v>
      </c>
      <c r="F818" s="5">
        <v>5</v>
      </c>
      <c r="G818" t="s">
        <v>14</v>
      </c>
      <c r="H818" t="s">
        <v>16</v>
      </c>
      <c r="I818" t="s">
        <v>25</v>
      </c>
      <c r="J818" t="s">
        <v>50</v>
      </c>
      <c r="K818">
        <f t="shared" si="144"/>
        <v>1</v>
      </c>
      <c r="L818">
        <f t="shared" si="145"/>
        <v>1</v>
      </c>
      <c r="M818">
        <f t="shared" si="146"/>
        <v>0</v>
      </c>
      <c r="N818">
        <f t="shared" si="147"/>
        <v>1</v>
      </c>
      <c r="O818" s="5">
        <f>SUM(Table1[[#This Row],[Spalte5]:[Spalte6]])*5</f>
        <v>15</v>
      </c>
      <c r="P818" t="s">
        <v>15</v>
      </c>
      <c r="Q818" t="s">
        <v>41</v>
      </c>
      <c r="R818" t="s">
        <v>34</v>
      </c>
      <c r="S818">
        <f t="shared" si="148"/>
        <v>0</v>
      </c>
      <c r="T818">
        <f t="shared" si="149"/>
        <v>0</v>
      </c>
      <c r="U818">
        <f t="shared" si="150"/>
        <v>0</v>
      </c>
      <c r="V818" s="5">
        <f>SUM(Table1[[#This Row],[Spalte94]:[Spalte92]])*5</f>
        <v>0</v>
      </c>
      <c r="W818" t="s">
        <v>34</v>
      </c>
      <c r="X818" s="5">
        <f t="shared" si="151"/>
        <v>0</v>
      </c>
      <c r="Y818" t="s">
        <v>46</v>
      </c>
      <c r="Z818" s="5">
        <f t="shared" si="152"/>
        <v>0</v>
      </c>
      <c r="AA818" t="s">
        <v>65</v>
      </c>
      <c r="AB818" s="5">
        <f t="shared" si="153"/>
        <v>5</v>
      </c>
      <c r="AC818" t="s">
        <v>31</v>
      </c>
      <c r="AD818" s="5">
        <f t="shared" si="154"/>
        <v>0</v>
      </c>
      <c r="AE818" t="s">
        <v>39</v>
      </c>
      <c r="AF818" s="5">
        <f t="shared" si="155"/>
        <v>0</v>
      </c>
      <c r="AG818" s="1">
        <v>5</v>
      </c>
      <c r="AH818" s="6">
        <f>ABS(8-Table1[[#This Row],[Die 1. Frauen des FCSP landet in der Regionalliga Nord (12er Liga) auf Rang...?]])</f>
        <v>3</v>
      </c>
      <c r="AI818" s="6">
        <f>0-Table1[[#This Row],[Spalte16]]</f>
        <v>-3</v>
      </c>
      <c r="AJ818" s="1">
        <v>11</v>
      </c>
      <c r="AK818" s="6">
        <f>ABS(16-Table1[[#This Row],[Die U23 des FCSP landet in der Regionalliga Nord (18er Liga) auf Rang....?]])</f>
        <v>5</v>
      </c>
      <c r="AL818" s="6">
        <f>0-Table1[[#This Row],[Spalte17]]</f>
        <v>-5</v>
      </c>
      <c r="AM81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</v>
      </c>
      <c r="AP818"/>
    </row>
    <row r="819" spans="1:42" x14ac:dyDescent="0.25">
      <c r="A819">
        <v>817</v>
      </c>
      <c r="B819" t="s">
        <v>944</v>
      </c>
      <c r="C819" s="1">
        <v>12</v>
      </c>
      <c r="D819" s="6">
        <f>-18+Table1[[#This Row],[Auf welchem Platz landet der FC St. Pauli in der 1. Bundesliga 2025/26?]]</f>
        <v>-6</v>
      </c>
      <c r="E819" t="s">
        <v>14</v>
      </c>
      <c r="F819" s="5">
        <v>5</v>
      </c>
      <c r="G819" t="s">
        <v>14</v>
      </c>
      <c r="H819" t="s">
        <v>56</v>
      </c>
      <c r="I819" t="s">
        <v>25</v>
      </c>
      <c r="J819" t="s">
        <v>43</v>
      </c>
      <c r="K819">
        <f t="shared" si="144"/>
        <v>1</v>
      </c>
      <c r="L819">
        <f t="shared" si="145"/>
        <v>1</v>
      </c>
      <c r="M819">
        <f t="shared" si="146"/>
        <v>0</v>
      </c>
      <c r="N819">
        <f t="shared" si="147"/>
        <v>0</v>
      </c>
      <c r="O819" s="5">
        <f>SUM(Table1[[#This Row],[Spalte5]:[Spalte6]])*5</f>
        <v>10</v>
      </c>
      <c r="P819" t="s">
        <v>78</v>
      </c>
      <c r="Q819" t="s">
        <v>41</v>
      </c>
      <c r="R819" t="s">
        <v>34</v>
      </c>
      <c r="S819">
        <f t="shared" si="148"/>
        <v>0</v>
      </c>
      <c r="T819">
        <f t="shared" si="149"/>
        <v>1</v>
      </c>
      <c r="U819">
        <f t="shared" si="150"/>
        <v>0</v>
      </c>
      <c r="V819" s="5">
        <f>SUM(Table1[[#This Row],[Spalte94]:[Spalte92]])*5</f>
        <v>5</v>
      </c>
      <c r="W819" t="s">
        <v>15</v>
      </c>
      <c r="X819" s="5">
        <f t="shared" si="151"/>
        <v>0</v>
      </c>
      <c r="Y819" t="s">
        <v>18</v>
      </c>
      <c r="Z819" s="5">
        <f t="shared" si="152"/>
        <v>0</v>
      </c>
      <c r="AA819" t="s">
        <v>19</v>
      </c>
      <c r="AB819" s="5">
        <f t="shared" si="153"/>
        <v>0</v>
      </c>
      <c r="AC819" t="s">
        <v>20</v>
      </c>
      <c r="AD819" s="5">
        <f t="shared" si="154"/>
        <v>0</v>
      </c>
      <c r="AE819" t="s">
        <v>28</v>
      </c>
      <c r="AF819" s="5">
        <f t="shared" si="155"/>
        <v>0</v>
      </c>
      <c r="AG819" s="1">
        <v>5</v>
      </c>
      <c r="AH819" s="6">
        <f>ABS(8-Table1[[#This Row],[Die 1. Frauen des FCSP landet in der Regionalliga Nord (12er Liga) auf Rang...?]])</f>
        <v>3</v>
      </c>
      <c r="AI819" s="6">
        <f>0-Table1[[#This Row],[Spalte16]]</f>
        <v>-3</v>
      </c>
      <c r="AJ819" s="1">
        <v>7</v>
      </c>
      <c r="AK819" s="6">
        <f>ABS(16-Table1[[#This Row],[Die U23 des FCSP landet in der Regionalliga Nord (18er Liga) auf Rang....?]])</f>
        <v>9</v>
      </c>
      <c r="AL819" s="6">
        <f>0-Table1[[#This Row],[Spalte17]]</f>
        <v>-9</v>
      </c>
      <c r="AM81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</v>
      </c>
      <c r="AP819"/>
    </row>
    <row r="820" spans="1:42" x14ac:dyDescent="0.25">
      <c r="A820">
        <v>818</v>
      </c>
      <c r="B820" t="s">
        <v>264</v>
      </c>
      <c r="C820" s="1">
        <v>15</v>
      </c>
      <c r="D820" s="6">
        <f>-18+Table1[[#This Row],[Auf welchem Platz landet der FC St. Pauli in der 1. Bundesliga 2025/26?]]</f>
        <v>-3</v>
      </c>
      <c r="E820" t="s">
        <v>56</v>
      </c>
      <c r="F820" s="5"/>
      <c r="G820" t="s">
        <v>14</v>
      </c>
      <c r="H820" t="s">
        <v>56</v>
      </c>
      <c r="I820" t="s">
        <v>25</v>
      </c>
      <c r="J820" t="s">
        <v>16</v>
      </c>
      <c r="K820">
        <f t="shared" si="144"/>
        <v>1</v>
      </c>
      <c r="L820">
        <f t="shared" si="145"/>
        <v>1</v>
      </c>
      <c r="M820">
        <f t="shared" si="146"/>
        <v>0</v>
      </c>
      <c r="N820">
        <f t="shared" si="147"/>
        <v>1</v>
      </c>
      <c r="O820" s="5">
        <f>SUM(Table1[[#This Row],[Spalte5]:[Spalte6]])*5</f>
        <v>15</v>
      </c>
      <c r="P820" t="s">
        <v>23</v>
      </c>
      <c r="Q820" t="s">
        <v>78</v>
      </c>
      <c r="R820" t="s">
        <v>41</v>
      </c>
      <c r="S820">
        <f t="shared" si="148"/>
        <v>0</v>
      </c>
      <c r="T820">
        <f t="shared" si="149"/>
        <v>1</v>
      </c>
      <c r="U820">
        <f t="shared" si="150"/>
        <v>0</v>
      </c>
      <c r="V820" s="5">
        <f>SUM(Table1[[#This Row],[Spalte94]:[Spalte92]])*5</f>
        <v>5</v>
      </c>
      <c r="W820" t="s">
        <v>34</v>
      </c>
      <c r="X820" s="5">
        <f t="shared" si="151"/>
        <v>0</v>
      </c>
      <c r="Y820" t="s">
        <v>46</v>
      </c>
      <c r="Z820" s="5">
        <f t="shared" si="152"/>
        <v>0</v>
      </c>
      <c r="AA820" t="s">
        <v>35</v>
      </c>
      <c r="AB820" s="5">
        <f t="shared" si="153"/>
        <v>0</v>
      </c>
      <c r="AC820" t="s">
        <v>20</v>
      </c>
      <c r="AD820" s="5">
        <f t="shared" si="154"/>
        <v>0</v>
      </c>
      <c r="AE820" t="s">
        <v>28</v>
      </c>
      <c r="AF820" s="5">
        <f t="shared" si="155"/>
        <v>0</v>
      </c>
      <c r="AG820" s="1">
        <v>2</v>
      </c>
      <c r="AH820" s="6">
        <f>ABS(8-Table1[[#This Row],[Die 1. Frauen des FCSP landet in der Regionalliga Nord (12er Liga) auf Rang...?]])</f>
        <v>6</v>
      </c>
      <c r="AI820" s="6">
        <f>0-Table1[[#This Row],[Spalte16]]</f>
        <v>-6</v>
      </c>
      <c r="AJ820" s="1">
        <v>7</v>
      </c>
      <c r="AK820" s="6">
        <f>ABS(16-Table1[[#This Row],[Die U23 des FCSP landet in der Regionalliga Nord (18er Liga) auf Rang....?]])</f>
        <v>9</v>
      </c>
      <c r="AL820" s="6">
        <f>0-Table1[[#This Row],[Spalte17]]</f>
        <v>-9</v>
      </c>
      <c r="AM82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</v>
      </c>
      <c r="AP820"/>
    </row>
    <row r="821" spans="1:42" x14ac:dyDescent="0.25">
      <c r="A821">
        <v>819</v>
      </c>
      <c r="B821" t="s">
        <v>423</v>
      </c>
      <c r="C821" s="1">
        <v>12</v>
      </c>
      <c r="D821" s="6">
        <f>-18+Table1[[#This Row],[Auf welchem Platz landet der FC St. Pauli in der 1. Bundesliga 2025/26?]]</f>
        <v>-6</v>
      </c>
      <c r="E821" t="s">
        <v>14</v>
      </c>
      <c r="F821" s="5">
        <v>5</v>
      </c>
      <c r="G821" t="s">
        <v>14</v>
      </c>
      <c r="H821" t="s">
        <v>25</v>
      </c>
      <c r="I821" t="s">
        <v>56</v>
      </c>
      <c r="J821" t="s">
        <v>54</v>
      </c>
      <c r="K821">
        <f t="shared" si="144"/>
        <v>1</v>
      </c>
      <c r="L821">
        <f t="shared" si="145"/>
        <v>1</v>
      </c>
      <c r="M821">
        <f t="shared" si="146"/>
        <v>0</v>
      </c>
      <c r="N821">
        <f t="shared" si="147"/>
        <v>0</v>
      </c>
      <c r="O821" s="5">
        <f>SUM(Table1[[#This Row],[Spalte5]:[Spalte6]])*5</f>
        <v>10</v>
      </c>
      <c r="P821" t="s">
        <v>78</v>
      </c>
      <c r="Q821" t="s">
        <v>34</v>
      </c>
      <c r="R821" t="s">
        <v>15</v>
      </c>
      <c r="S821">
        <f t="shared" si="148"/>
        <v>0</v>
      </c>
      <c r="T821">
        <f t="shared" si="149"/>
        <v>1</v>
      </c>
      <c r="U821">
        <f t="shared" si="150"/>
        <v>0</v>
      </c>
      <c r="V821" s="5">
        <f>SUM(Table1[[#This Row],[Spalte94]:[Spalte92]])*5</f>
        <v>5</v>
      </c>
      <c r="W821" t="s">
        <v>34</v>
      </c>
      <c r="X821" s="5">
        <f t="shared" si="151"/>
        <v>0</v>
      </c>
      <c r="Y821" t="s">
        <v>18</v>
      </c>
      <c r="Z821" s="5">
        <f t="shared" si="152"/>
        <v>0</v>
      </c>
      <c r="AA821" t="s">
        <v>19</v>
      </c>
      <c r="AB821" s="5">
        <f t="shared" si="153"/>
        <v>0</v>
      </c>
      <c r="AC821" t="s">
        <v>20</v>
      </c>
      <c r="AD821" s="5">
        <f t="shared" si="154"/>
        <v>0</v>
      </c>
      <c r="AE821" t="s">
        <v>32</v>
      </c>
      <c r="AF821" s="5">
        <f t="shared" si="155"/>
        <v>0</v>
      </c>
      <c r="AG821" s="1">
        <v>2</v>
      </c>
      <c r="AH821" s="6">
        <f>ABS(8-Table1[[#This Row],[Die 1. Frauen des FCSP landet in der Regionalliga Nord (12er Liga) auf Rang...?]])</f>
        <v>6</v>
      </c>
      <c r="AI821" s="6">
        <f>0-Table1[[#This Row],[Spalte16]]</f>
        <v>-6</v>
      </c>
      <c r="AJ821" s="1">
        <v>10</v>
      </c>
      <c r="AK821" s="6">
        <f>ABS(16-Table1[[#This Row],[Die U23 des FCSP landet in der Regionalliga Nord (18er Liga) auf Rang....?]])</f>
        <v>6</v>
      </c>
      <c r="AL821" s="6">
        <f>0-Table1[[#This Row],[Spalte17]]</f>
        <v>-6</v>
      </c>
      <c r="AM82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</v>
      </c>
      <c r="AP821"/>
    </row>
    <row r="822" spans="1:42" x14ac:dyDescent="0.25">
      <c r="A822">
        <v>820</v>
      </c>
      <c r="B822" t="s">
        <v>470</v>
      </c>
      <c r="C822" s="1">
        <v>13</v>
      </c>
      <c r="D822" s="6">
        <f>-18+Table1[[#This Row],[Auf welchem Platz landet der FC St. Pauli in der 1. Bundesliga 2025/26?]]</f>
        <v>-5</v>
      </c>
      <c r="E822" t="s">
        <v>54</v>
      </c>
      <c r="F822" s="5"/>
      <c r="G822" t="s">
        <v>54</v>
      </c>
      <c r="H822" t="s">
        <v>14</v>
      </c>
      <c r="I822" t="s">
        <v>25</v>
      </c>
      <c r="J822" t="s">
        <v>56</v>
      </c>
      <c r="K822">
        <f t="shared" si="144"/>
        <v>1</v>
      </c>
      <c r="L822">
        <f t="shared" si="145"/>
        <v>1</v>
      </c>
      <c r="M822">
        <f t="shared" si="146"/>
        <v>0</v>
      </c>
      <c r="N822">
        <f t="shared" si="147"/>
        <v>0</v>
      </c>
      <c r="O822" s="5">
        <f>SUM(Table1[[#This Row],[Spalte5]:[Spalte6]])*5</f>
        <v>10</v>
      </c>
      <c r="P822" t="s">
        <v>34</v>
      </c>
      <c r="Q822" t="s">
        <v>78</v>
      </c>
      <c r="R822" t="s">
        <v>15</v>
      </c>
      <c r="S822">
        <f t="shared" si="148"/>
        <v>0</v>
      </c>
      <c r="T822">
        <f t="shared" si="149"/>
        <v>1</v>
      </c>
      <c r="U822">
        <f t="shared" si="150"/>
        <v>0</v>
      </c>
      <c r="V822" s="5">
        <f>SUM(Table1[[#This Row],[Spalte94]:[Spalte92]])*5</f>
        <v>5</v>
      </c>
      <c r="W822" t="s">
        <v>15</v>
      </c>
      <c r="X822" s="5">
        <f t="shared" si="151"/>
        <v>0</v>
      </c>
      <c r="Y822" t="s">
        <v>30</v>
      </c>
      <c r="Z822" s="5">
        <f t="shared" si="152"/>
        <v>0</v>
      </c>
      <c r="AA822" t="s">
        <v>19</v>
      </c>
      <c r="AB822" s="5">
        <f t="shared" si="153"/>
        <v>0</v>
      </c>
      <c r="AC822" t="s">
        <v>20</v>
      </c>
      <c r="AD822" s="5">
        <f t="shared" si="154"/>
        <v>0</v>
      </c>
      <c r="AE822" t="s">
        <v>37</v>
      </c>
      <c r="AF822" s="5">
        <f t="shared" si="155"/>
        <v>0</v>
      </c>
      <c r="AG822" s="1">
        <v>4</v>
      </c>
      <c r="AH822" s="6">
        <f>ABS(8-Table1[[#This Row],[Die 1. Frauen des FCSP landet in der Regionalliga Nord (12er Liga) auf Rang...?]])</f>
        <v>4</v>
      </c>
      <c r="AI822" s="6">
        <f>0-Table1[[#This Row],[Spalte16]]</f>
        <v>-4</v>
      </c>
      <c r="AJ822" s="1">
        <v>12</v>
      </c>
      <c r="AK822" s="6">
        <f>ABS(16-Table1[[#This Row],[Die U23 des FCSP landet in der Regionalliga Nord (18er Liga) auf Rang....?]])</f>
        <v>4</v>
      </c>
      <c r="AL822" s="6">
        <f>0-Table1[[#This Row],[Spalte17]]</f>
        <v>-4</v>
      </c>
      <c r="AM82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</v>
      </c>
      <c r="AP822"/>
    </row>
    <row r="823" spans="1:42" x14ac:dyDescent="0.25">
      <c r="A823">
        <v>821</v>
      </c>
      <c r="B823" t="s">
        <v>103</v>
      </c>
      <c r="C823" s="1">
        <v>12</v>
      </c>
      <c r="D823" s="6">
        <f>-18+Table1[[#This Row],[Auf welchem Platz landet der FC St. Pauli in der 1. Bundesliga 2025/26?]]</f>
        <v>-6</v>
      </c>
      <c r="E823" t="s">
        <v>14</v>
      </c>
      <c r="F823" s="5">
        <v>5</v>
      </c>
      <c r="G823" t="s">
        <v>14</v>
      </c>
      <c r="H823" t="s">
        <v>56</v>
      </c>
      <c r="I823" t="s">
        <v>25</v>
      </c>
      <c r="J823" t="s">
        <v>17</v>
      </c>
      <c r="K823">
        <f t="shared" si="144"/>
        <v>1</v>
      </c>
      <c r="L823">
        <f t="shared" si="145"/>
        <v>1</v>
      </c>
      <c r="M823">
        <f t="shared" si="146"/>
        <v>1</v>
      </c>
      <c r="N823">
        <f t="shared" si="147"/>
        <v>0</v>
      </c>
      <c r="O823" s="5">
        <f>SUM(Table1[[#This Row],[Spalte5]:[Spalte6]])*5</f>
        <v>15</v>
      </c>
      <c r="P823" t="s">
        <v>34</v>
      </c>
      <c r="Q823" t="s">
        <v>15</v>
      </c>
      <c r="R823" t="s">
        <v>23</v>
      </c>
      <c r="S823">
        <f t="shared" si="148"/>
        <v>0</v>
      </c>
      <c r="T823">
        <f t="shared" si="149"/>
        <v>0</v>
      </c>
      <c r="U823">
        <f t="shared" si="150"/>
        <v>0</v>
      </c>
      <c r="V823" s="5">
        <f>SUM(Table1[[#This Row],[Spalte94]:[Spalte92]])*5</f>
        <v>0</v>
      </c>
      <c r="W823" t="s">
        <v>23</v>
      </c>
      <c r="X823" s="5">
        <f t="shared" si="151"/>
        <v>0</v>
      </c>
      <c r="Y823" t="s">
        <v>18</v>
      </c>
      <c r="Z823" s="5">
        <f t="shared" si="152"/>
        <v>0</v>
      </c>
      <c r="AA823" t="s">
        <v>35</v>
      </c>
      <c r="AB823" s="5">
        <f t="shared" si="153"/>
        <v>0</v>
      </c>
      <c r="AC823" t="s">
        <v>27</v>
      </c>
      <c r="AD823" s="5">
        <f t="shared" si="154"/>
        <v>5</v>
      </c>
      <c r="AE823" t="s">
        <v>32</v>
      </c>
      <c r="AF823" s="5">
        <f t="shared" si="155"/>
        <v>0</v>
      </c>
      <c r="AG823" s="1">
        <v>1</v>
      </c>
      <c r="AH823" s="6">
        <f>ABS(8-Table1[[#This Row],[Die 1. Frauen des FCSP landet in der Regionalliga Nord (12er Liga) auf Rang...?]])</f>
        <v>7</v>
      </c>
      <c r="AI823" s="6">
        <f>0-Table1[[#This Row],[Spalte16]]</f>
        <v>-7</v>
      </c>
      <c r="AJ823" s="1">
        <v>6</v>
      </c>
      <c r="AK823" s="6">
        <f>ABS(16-Table1[[#This Row],[Die U23 des FCSP landet in der Regionalliga Nord (18er Liga) auf Rang....?]])</f>
        <v>10</v>
      </c>
      <c r="AL823" s="6">
        <f>0-Table1[[#This Row],[Spalte17]]</f>
        <v>-10</v>
      </c>
      <c r="AM82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</v>
      </c>
      <c r="AP823"/>
    </row>
    <row r="824" spans="1:42" x14ac:dyDescent="0.25">
      <c r="A824">
        <v>822</v>
      </c>
      <c r="B824" t="s">
        <v>862</v>
      </c>
      <c r="C824" s="1">
        <v>15</v>
      </c>
      <c r="D824" s="6">
        <f>-18+Table1[[#This Row],[Auf welchem Platz landet der FC St. Pauli in der 1. Bundesliga 2025/26?]]</f>
        <v>-3</v>
      </c>
      <c r="E824" t="s">
        <v>14</v>
      </c>
      <c r="F824" s="5">
        <v>5</v>
      </c>
      <c r="G824" t="s">
        <v>14</v>
      </c>
      <c r="H824" t="s">
        <v>25</v>
      </c>
      <c r="I824" t="s">
        <v>58</v>
      </c>
      <c r="J824" t="s">
        <v>54</v>
      </c>
      <c r="K824">
        <f t="shared" si="144"/>
        <v>1</v>
      </c>
      <c r="L824">
        <f t="shared" si="145"/>
        <v>1</v>
      </c>
      <c r="M824">
        <f t="shared" si="146"/>
        <v>0</v>
      </c>
      <c r="N824">
        <f t="shared" si="147"/>
        <v>0</v>
      </c>
      <c r="O824" s="5">
        <f>SUM(Table1[[#This Row],[Spalte5]:[Spalte6]])*5</f>
        <v>10</v>
      </c>
      <c r="P824" t="s">
        <v>34</v>
      </c>
      <c r="Q824" t="s">
        <v>78</v>
      </c>
      <c r="R824" t="s">
        <v>15</v>
      </c>
      <c r="S824">
        <f t="shared" si="148"/>
        <v>0</v>
      </c>
      <c r="T824">
        <f t="shared" si="149"/>
        <v>1</v>
      </c>
      <c r="U824">
        <f t="shared" si="150"/>
        <v>0</v>
      </c>
      <c r="V824" s="5">
        <f>SUM(Table1[[#This Row],[Spalte94]:[Spalte92]])*5</f>
        <v>5</v>
      </c>
      <c r="W824" t="s">
        <v>34</v>
      </c>
      <c r="X824" s="5">
        <f t="shared" si="151"/>
        <v>0</v>
      </c>
      <c r="Y824" t="s">
        <v>18</v>
      </c>
      <c r="Z824" s="5">
        <f t="shared" si="152"/>
        <v>0</v>
      </c>
      <c r="AA824" t="s">
        <v>35</v>
      </c>
      <c r="AB824" s="5">
        <f t="shared" si="153"/>
        <v>0</v>
      </c>
      <c r="AC824" t="s">
        <v>20</v>
      </c>
      <c r="AD824" s="5">
        <f t="shared" si="154"/>
        <v>0</v>
      </c>
      <c r="AE824" t="s">
        <v>32</v>
      </c>
      <c r="AF824" s="5">
        <f t="shared" si="155"/>
        <v>0</v>
      </c>
      <c r="AG824" s="1">
        <v>5</v>
      </c>
      <c r="AH824" s="6">
        <f>ABS(8-Table1[[#This Row],[Die 1. Frauen des FCSP landet in der Regionalliga Nord (12er Liga) auf Rang...?]])</f>
        <v>3</v>
      </c>
      <c r="AI824" s="6">
        <f>0-Table1[[#This Row],[Spalte16]]</f>
        <v>-3</v>
      </c>
      <c r="AJ824" s="1">
        <v>4</v>
      </c>
      <c r="AK824" s="6">
        <f>ABS(16-Table1[[#This Row],[Die U23 des FCSP landet in der Regionalliga Nord (18er Liga) auf Rang....?]])</f>
        <v>12</v>
      </c>
      <c r="AL824" s="6">
        <f>0-Table1[[#This Row],[Spalte17]]</f>
        <v>-12</v>
      </c>
      <c r="AM82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</v>
      </c>
      <c r="AP824"/>
    </row>
    <row r="825" spans="1:42" x14ac:dyDescent="0.25">
      <c r="A825">
        <v>823</v>
      </c>
      <c r="B825" t="s">
        <v>93</v>
      </c>
      <c r="C825" s="1">
        <v>12</v>
      </c>
      <c r="D825" s="6">
        <f>-18+Table1[[#This Row],[Auf welchem Platz landet der FC St. Pauli in der 1. Bundesliga 2025/26?]]</f>
        <v>-6</v>
      </c>
      <c r="E825" t="s">
        <v>56</v>
      </c>
      <c r="F825" s="5"/>
      <c r="G825" t="s">
        <v>14</v>
      </c>
      <c r="H825" t="s">
        <v>25</v>
      </c>
      <c r="I825" t="s">
        <v>56</v>
      </c>
      <c r="J825" t="s">
        <v>54</v>
      </c>
      <c r="K825">
        <f t="shared" si="144"/>
        <v>1</v>
      </c>
      <c r="L825">
        <f t="shared" si="145"/>
        <v>1</v>
      </c>
      <c r="M825">
        <f t="shared" si="146"/>
        <v>0</v>
      </c>
      <c r="N825">
        <f t="shared" si="147"/>
        <v>0</v>
      </c>
      <c r="O825" s="5">
        <f>SUM(Table1[[#This Row],[Spalte5]:[Spalte6]])*5</f>
        <v>10</v>
      </c>
      <c r="P825" t="s">
        <v>23</v>
      </c>
      <c r="Q825" t="s">
        <v>78</v>
      </c>
      <c r="R825" t="s">
        <v>34</v>
      </c>
      <c r="S825">
        <f t="shared" si="148"/>
        <v>0</v>
      </c>
      <c r="T825">
        <f t="shared" si="149"/>
        <v>1</v>
      </c>
      <c r="U825">
        <f t="shared" si="150"/>
        <v>0</v>
      </c>
      <c r="V825" s="5">
        <f>SUM(Table1[[#This Row],[Spalte94]:[Spalte92]])*5</f>
        <v>5</v>
      </c>
      <c r="W825" t="s">
        <v>23</v>
      </c>
      <c r="X825" s="5">
        <f t="shared" si="151"/>
        <v>0</v>
      </c>
      <c r="Y825" t="s">
        <v>18</v>
      </c>
      <c r="Z825" s="5">
        <f t="shared" si="152"/>
        <v>0</v>
      </c>
      <c r="AA825" t="s">
        <v>19</v>
      </c>
      <c r="AB825" s="5">
        <f t="shared" si="153"/>
        <v>0</v>
      </c>
      <c r="AC825" t="s">
        <v>20</v>
      </c>
      <c r="AD825" s="5">
        <f t="shared" si="154"/>
        <v>0</v>
      </c>
      <c r="AE825" t="s">
        <v>32</v>
      </c>
      <c r="AF825" s="5">
        <f t="shared" si="155"/>
        <v>0</v>
      </c>
      <c r="AG825" s="1">
        <v>4</v>
      </c>
      <c r="AH825" s="6">
        <f>ABS(8-Table1[[#This Row],[Die 1. Frauen des FCSP landet in der Regionalliga Nord (12er Liga) auf Rang...?]])</f>
        <v>4</v>
      </c>
      <c r="AI825" s="6">
        <f>0-Table1[[#This Row],[Spalte16]]</f>
        <v>-4</v>
      </c>
      <c r="AJ825" s="1">
        <v>13</v>
      </c>
      <c r="AK825" s="6">
        <f>ABS(16-Table1[[#This Row],[Die U23 des FCSP landet in der Regionalliga Nord (18er Liga) auf Rang....?]])</f>
        <v>3</v>
      </c>
      <c r="AL825" s="6">
        <f>0-Table1[[#This Row],[Spalte17]]</f>
        <v>-3</v>
      </c>
      <c r="AM82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</v>
      </c>
      <c r="AP825"/>
    </row>
    <row r="826" spans="1:42" x14ac:dyDescent="0.25">
      <c r="A826">
        <v>824</v>
      </c>
      <c r="B826" t="s">
        <v>817</v>
      </c>
      <c r="C826" s="1">
        <v>12</v>
      </c>
      <c r="D826" s="6">
        <f>-18+Table1[[#This Row],[Auf welchem Platz landet der FC St. Pauli in der 1. Bundesliga 2025/26?]]</f>
        <v>-6</v>
      </c>
      <c r="E826" t="s">
        <v>14</v>
      </c>
      <c r="F826" s="5">
        <v>5</v>
      </c>
      <c r="G826" t="s">
        <v>14</v>
      </c>
      <c r="H826" t="s">
        <v>54</v>
      </c>
      <c r="I826" t="s">
        <v>25</v>
      </c>
      <c r="J826" t="s">
        <v>56</v>
      </c>
      <c r="K826">
        <f t="shared" si="144"/>
        <v>1</v>
      </c>
      <c r="L826">
        <f t="shared" si="145"/>
        <v>1</v>
      </c>
      <c r="M826">
        <f t="shared" si="146"/>
        <v>0</v>
      </c>
      <c r="N826">
        <f t="shared" si="147"/>
        <v>0</v>
      </c>
      <c r="O826" s="5">
        <f>SUM(Table1[[#This Row],[Spalte5]:[Spalte6]])*5</f>
        <v>10</v>
      </c>
      <c r="P826" t="s">
        <v>34</v>
      </c>
      <c r="Q826" t="s">
        <v>78</v>
      </c>
      <c r="R826" t="s">
        <v>15</v>
      </c>
      <c r="S826">
        <f t="shared" si="148"/>
        <v>0</v>
      </c>
      <c r="T826">
        <f t="shared" si="149"/>
        <v>1</v>
      </c>
      <c r="U826">
        <f t="shared" si="150"/>
        <v>0</v>
      </c>
      <c r="V826" s="5">
        <f>SUM(Table1[[#This Row],[Spalte94]:[Spalte92]])*5</f>
        <v>5</v>
      </c>
      <c r="W826" t="s">
        <v>34</v>
      </c>
      <c r="X826" s="5">
        <f t="shared" si="151"/>
        <v>0</v>
      </c>
      <c r="Y826" t="s">
        <v>30</v>
      </c>
      <c r="Z826" s="5">
        <f t="shared" si="152"/>
        <v>0</v>
      </c>
      <c r="AA826" t="s">
        <v>65</v>
      </c>
      <c r="AB826" s="5">
        <f t="shared" si="153"/>
        <v>5</v>
      </c>
      <c r="AC826" t="s">
        <v>20</v>
      </c>
      <c r="AD826" s="5">
        <f t="shared" si="154"/>
        <v>0</v>
      </c>
      <c r="AE826" t="s">
        <v>28</v>
      </c>
      <c r="AF826" s="5">
        <f t="shared" si="155"/>
        <v>0</v>
      </c>
      <c r="AG826" s="1">
        <v>6</v>
      </c>
      <c r="AH826" s="6">
        <f>ABS(8-Table1[[#This Row],[Die 1. Frauen des FCSP landet in der Regionalliga Nord (12er Liga) auf Rang...?]])</f>
        <v>2</v>
      </c>
      <c r="AI826" s="6">
        <f>0-Table1[[#This Row],[Spalte16]]</f>
        <v>-2</v>
      </c>
      <c r="AJ826" s="1">
        <v>6</v>
      </c>
      <c r="AK826" s="6">
        <f>ABS(16-Table1[[#This Row],[Die U23 des FCSP landet in der Regionalliga Nord (18er Liga) auf Rang....?]])</f>
        <v>10</v>
      </c>
      <c r="AL826" s="6">
        <f>0-Table1[[#This Row],[Spalte17]]</f>
        <v>-10</v>
      </c>
      <c r="AM82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</v>
      </c>
      <c r="AP826"/>
    </row>
    <row r="827" spans="1:42" x14ac:dyDescent="0.25">
      <c r="A827">
        <v>825</v>
      </c>
      <c r="B827" t="s">
        <v>205</v>
      </c>
      <c r="C827" s="1">
        <v>11</v>
      </c>
      <c r="D827" s="6">
        <f>-18+Table1[[#This Row],[Auf welchem Platz landet der FC St. Pauli in der 1. Bundesliga 2025/26?]]</f>
        <v>-7</v>
      </c>
      <c r="E827" t="s">
        <v>14</v>
      </c>
      <c r="F827" s="5">
        <v>5</v>
      </c>
      <c r="G827" t="s">
        <v>56</v>
      </c>
      <c r="H827" t="s">
        <v>14</v>
      </c>
      <c r="I827" t="s">
        <v>25</v>
      </c>
      <c r="J827" t="s">
        <v>54</v>
      </c>
      <c r="K827">
        <f t="shared" si="144"/>
        <v>1</v>
      </c>
      <c r="L827">
        <f t="shared" si="145"/>
        <v>1</v>
      </c>
      <c r="M827">
        <f t="shared" si="146"/>
        <v>0</v>
      </c>
      <c r="N827">
        <f t="shared" si="147"/>
        <v>0</v>
      </c>
      <c r="O827" s="5">
        <f>SUM(Table1[[#This Row],[Spalte5]:[Spalte6]])*5</f>
        <v>10</v>
      </c>
      <c r="P827" t="s">
        <v>23</v>
      </c>
      <c r="Q827" t="s">
        <v>34</v>
      </c>
      <c r="R827" t="s">
        <v>78</v>
      </c>
      <c r="S827">
        <f t="shared" si="148"/>
        <v>0</v>
      </c>
      <c r="T827">
        <f t="shared" si="149"/>
        <v>1</v>
      </c>
      <c r="U827">
        <f t="shared" si="150"/>
        <v>0</v>
      </c>
      <c r="V827" s="5">
        <f>SUM(Table1[[#This Row],[Spalte94]:[Spalte92]])*5</f>
        <v>5</v>
      </c>
      <c r="W827" t="s">
        <v>15</v>
      </c>
      <c r="X827" s="5">
        <f t="shared" si="151"/>
        <v>0</v>
      </c>
      <c r="Y827" t="s">
        <v>18</v>
      </c>
      <c r="Z827" s="5">
        <f t="shared" si="152"/>
        <v>0</v>
      </c>
      <c r="AA827" t="s">
        <v>19</v>
      </c>
      <c r="AB827" s="5">
        <f t="shared" si="153"/>
        <v>0</v>
      </c>
      <c r="AC827" t="s">
        <v>20</v>
      </c>
      <c r="AD827" s="5">
        <f t="shared" si="154"/>
        <v>0</v>
      </c>
      <c r="AE827" t="s">
        <v>28</v>
      </c>
      <c r="AF827" s="5">
        <f t="shared" si="155"/>
        <v>0</v>
      </c>
      <c r="AG827" s="1">
        <v>5</v>
      </c>
      <c r="AH827" s="6">
        <f>ABS(8-Table1[[#This Row],[Die 1. Frauen des FCSP landet in der Regionalliga Nord (12er Liga) auf Rang...?]])</f>
        <v>3</v>
      </c>
      <c r="AI827" s="6">
        <f>0-Table1[[#This Row],[Spalte16]]</f>
        <v>-3</v>
      </c>
      <c r="AJ827" s="1">
        <v>8</v>
      </c>
      <c r="AK827" s="6">
        <f>ABS(16-Table1[[#This Row],[Die U23 des FCSP landet in der Regionalliga Nord (18er Liga) auf Rang....?]])</f>
        <v>8</v>
      </c>
      <c r="AL827" s="6">
        <f>0-Table1[[#This Row],[Spalte17]]</f>
        <v>-8</v>
      </c>
      <c r="AM82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</v>
      </c>
      <c r="AP827"/>
    </row>
    <row r="828" spans="1:42" x14ac:dyDescent="0.25">
      <c r="A828">
        <v>826</v>
      </c>
      <c r="B828" t="s">
        <v>616</v>
      </c>
      <c r="C828" s="1">
        <v>13</v>
      </c>
      <c r="D828" s="6">
        <f>-18+Table1[[#This Row],[Auf welchem Platz landet der FC St. Pauli in der 1. Bundesliga 2025/26?]]</f>
        <v>-5</v>
      </c>
      <c r="E828" t="s">
        <v>56</v>
      </c>
      <c r="F828" s="5"/>
      <c r="G828" t="s">
        <v>14</v>
      </c>
      <c r="H828" t="s">
        <v>56</v>
      </c>
      <c r="I828" t="s">
        <v>16</v>
      </c>
      <c r="J828" t="s">
        <v>43</v>
      </c>
      <c r="K828">
        <f t="shared" si="144"/>
        <v>1</v>
      </c>
      <c r="L828">
        <f t="shared" si="145"/>
        <v>0</v>
      </c>
      <c r="M828">
        <f t="shared" si="146"/>
        <v>0</v>
      </c>
      <c r="N828">
        <f t="shared" si="147"/>
        <v>1</v>
      </c>
      <c r="O828" s="5">
        <f>SUM(Table1[[#This Row],[Spalte5]:[Spalte6]])*5</f>
        <v>10</v>
      </c>
      <c r="P828" t="s">
        <v>15</v>
      </c>
      <c r="Q828" t="s">
        <v>78</v>
      </c>
      <c r="R828" t="s">
        <v>34</v>
      </c>
      <c r="S828">
        <f t="shared" si="148"/>
        <v>0</v>
      </c>
      <c r="T828">
        <f t="shared" si="149"/>
        <v>1</v>
      </c>
      <c r="U828">
        <f t="shared" si="150"/>
        <v>0</v>
      </c>
      <c r="V828" s="5">
        <f>SUM(Table1[[#This Row],[Spalte94]:[Spalte92]])*5</f>
        <v>5</v>
      </c>
      <c r="W828" t="s">
        <v>34</v>
      </c>
      <c r="X828" s="5">
        <f t="shared" si="151"/>
        <v>0</v>
      </c>
      <c r="Y828" t="s">
        <v>30</v>
      </c>
      <c r="Z828" s="5">
        <f t="shared" si="152"/>
        <v>0</v>
      </c>
      <c r="AA828" t="s">
        <v>19</v>
      </c>
      <c r="AB828" s="5">
        <f t="shared" si="153"/>
        <v>0</v>
      </c>
      <c r="AC828" t="s">
        <v>20</v>
      </c>
      <c r="AD828" s="5">
        <f t="shared" si="154"/>
        <v>0</v>
      </c>
      <c r="AE828" t="s">
        <v>32</v>
      </c>
      <c r="AF828" s="5">
        <f t="shared" si="155"/>
        <v>0</v>
      </c>
      <c r="AG828" s="1">
        <v>4</v>
      </c>
      <c r="AH828" s="6">
        <f>ABS(8-Table1[[#This Row],[Die 1. Frauen des FCSP landet in der Regionalliga Nord (12er Liga) auf Rang...?]])</f>
        <v>4</v>
      </c>
      <c r="AI828" s="6">
        <f>0-Table1[[#This Row],[Spalte16]]</f>
        <v>-4</v>
      </c>
      <c r="AJ828" s="1">
        <v>12</v>
      </c>
      <c r="AK828" s="6">
        <f>ABS(16-Table1[[#This Row],[Die U23 des FCSP landet in der Regionalliga Nord (18er Liga) auf Rang....?]])</f>
        <v>4</v>
      </c>
      <c r="AL828" s="6">
        <f>0-Table1[[#This Row],[Spalte17]]</f>
        <v>-4</v>
      </c>
      <c r="AM82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2</v>
      </c>
      <c r="AP828"/>
    </row>
    <row r="829" spans="1:42" x14ac:dyDescent="0.25">
      <c r="A829">
        <v>827</v>
      </c>
      <c r="B829" t="s">
        <v>505</v>
      </c>
      <c r="C829" s="1">
        <v>12</v>
      </c>
      <c r="D829" s="6">
        <f>-18+Table1[[#This Row],[Auf welchem Platz landet der FC St. Pauli in der 1. Bundesliga 2025/26?]]</f>
        <v>-6</v>
      </c>
      <c r="E829" t="s">
        <v>14</v>
      </c>
      <c r="F829" s="5">
        <v>5</v>
      </c>
      <c r="G829" t="s">
        <v>14</v>
      </c>
      <c r="H829" t="s">
        <v>54</v>
      </c>
      <c r="I829" t="s">
        <v>25</v>
      </c>
      <c r="J829" t="s">
        <v>56</v>
      </c>
      <c r="K829">
        <f t="shared" si="144"/>
        <v>1</v>
      </c>
      <c r="L829">
        <f t="shared" si="145"/>
        <v>1</v>
      </c>
      <c r="M829">
        <f t="shared" si="146"/>
        <v>0</v>
      </c>
      <c r="N829">
        <f t="shared" si="147"/>
        <v>0</v>
      </c>
      <c r="O829" s="5">
        <f>SUM(Table1[[#This Row],[Spalte5]:[Spalte6]])*5</f>
        <v>10</v>
      </c>
      <c r="P829" t="s">
        <v>15</v>
      </c>
      <c r="Q829" t="s">
        <v>78</v>
      </c>
      <c r="R829" t="s">
        <v>34</v>
      </c>
      <c r="S829">
        <f t="shared" si="148"/>
        <v>0</v>
      </c>
      <c r="T829">
        <f t="shared" si="149"/>
        <v>1</v>
      </c>
      <c r="U829">
        <f t="shared" si="150"/>
        <v>0</v>
      </c>
      <c r="V829" s="5">
        <f>SUM(Table1[[#This Row],[Spalte94]:[Spalte92]])*5</f>
        <v>5</v>
      </c>
      <c r="W829" t="s">
        <v>133</v>
      </c>
      <c r="X829" s="5">
        <f t="shared" si="151"/>
        <v>0</v>
      </c>
      <c r="Y829" t="s">
        <v>18</v>
      </c>
      <c r="Z829" s="5">
        <f t="shared" si="152"/>
        <v>0</v>
      </c>
      <c r="AA829" t="s">
        <v>65</v>
      </c>
      <c r="AB829" s="5">
        <f t="shared" si="153"/>
        <v>5</v>
      </c>
      <c r="AC829" t="s">
        <v>20</v>
      </c>
      <c r="AD829" s="5">
        <f t="shared" si="154"/>
        <v>0</v>
      </c>
      <c r="AE829" t="s">
        <v>32</v>
      </c>
      <c r="AF829" s="5">
        <f t="shared" si="155"/>
        <v>0</v>
      </c>
      <c r="AG829" s="1">
        <v>6</v>
      </c>
      <c r="AH829" s="6">
        <f>ABS(8-Table1[[#This Row],[Die 1. Frauen des FCSP landet in der Regionalliga Nord (12er Liga) auf Rang...?]])</f>
        <v>2</v>
      </c>
      <c r="AI829" s="6">
        <f>0-Table1[[#This Row],[Spalte16]]</f>
        <v>-2</v>
      </c>
      <c r="AJ829" s="1">
        <v>5</v>
      </c>
      <c r="AK829" s="6">
        <f>ABS(16-Table1[[#This Row],[Die U23 des FCSP landet in der Regionalliga Nord (18er Liga) auf Rang....?]])</f>
        <v>11</v>
      </c>
      <c r="AL829" s="6">
        <f>0-Table1[[#This Row],[Spalte17]]</f>
        <v>-11</v>
      </c>
      <c r="AM82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</v>
      </c>
      <c r="AP829"/>
    </row>
    <row r="830" spans="1:42" x14ac:dyDescent="0.25">
      <c r="A830">
        <v>828</v>
      </c>
      <c r="B830" t="s">
        <v>919</v>
      </c>
      <c r="C830" s="1">
        <v>14</v>
      </c>
      <c r="D830" s="6">
        <f>-18+Table1[[#This Row],[Auf welchem Platz landet der FC St. Pauli in der 1. Bundesliga 2025/26?]]</f>
        <v>-4</v>
      </c>
      <c r="E830" t="s">
        <v>14</v>
      </c>
      <c r="F830" s="5">
        <v>5</v>
      </c>
      <c r="G830" t="s">
        <v>14</v>
      </c>
      <c r="H830" t="s">
        <v>56</v>
      </c>
      <c r="I830" t="s">
        <v>16</v>
      </c>
      <c r="J830" t="s">
        <v>54</v>
      </c>
      <c r="K830">
        <f t="shared" si="144"/>
        <v>1</v>
      </c>
      <c r="L830">
        <f t="shared" si="145"/>
        <v>0</v>
      </c>
      <c r="M830">
        <f t="shared" si="146"/>
        <v>0</v>
      </c>
      <c r="N830">
        <f t="shared" si="147"/>
        <v>1</v>
      </c>
      <c r="O830" s="5">
        <f>SUM(Table1[[#This Row],[Spalte5]:[Spalte6]])*5</f>
        <v>10</v>
      </c>
      <c r="P830" t="s">
        <v>34</v>
      </c>
      <c r="Q830" t="s">
        <v>78</v>
      </c>
      <c r="R830" t="s">
        <v>23</v>
      </c>
      <c r="S830">
        <f t="shared" si="148"/>
        <v>0</v>
      </c>
      <c r="T830">
        <f t="shared" si="149"/>
        <v>1</v>
      </c>
      <c r="U830">
        <f t="shared" si="150"/>
        <v>0</v>
      </c>
      <c r="V830" s="5">
        <f>SUM(Table1[[#This Row],[Spalte94]:[Spalte92]])*5</f>
        <v>5</v>
      </c>
      <c r="W830" t="s">
        <v>23</v>
      </c>
      <c r="X830" s="5">
        <f t="shared" si="151"/>
        <v>0</v>
      </c>
      <c r="Y830" t="s">
        <v>48</v>
      </c>
      <c r="Z830" s="5">
        <f t="shared" si="152"/>
        <v>0</v>
      </c>
      <c r="AA830" t="s">
        <v>19</v>
      </c>
      <c r="AB830" s="5">
        <f t="shared" si="153"/>
        <v>0</v>
      </c>
      <c r="AC830" t="s">
        <v>20</v>
      </c>
      <c r="AD830" s="5">
        <f t="shared" si="154"/>
        <v>0</v>
      </c>
      <c r="AE830" t="s">
        <v>28</v>
      </c>
      <c r="AF830" s="5">
        <f t="shared" si="155"/>
        <v>0</v>
      </c>
      <c r="AG830" s="1">
        <v>3</v>
      </c>
      <c r="AH830" s="6">
        <f>ABS(8-Table1[[#This Row],[Die 1. Frauen des FCSP landet in der Regionalliga Nord (12er Liga) auf Rang...?]])</f>
        <v>5</v>
      </c>
      <c r="AI830" s="6">
        <f>0-Table1[[#This Row],[Spalte16]]</f>
        <v>-5</v>
      </c>
      <c r="AJ830" s="1">
        <v>6</v>
      </c>
      <c r="AK830" s="6">
        <f>ABS(16-Table1[[#This Row],[Die U23 des FCSP landet in der Regionalliga Nord (18er Liga) auf Rang....?]])</f>
        <v>10</v>
      </c>
      <c r="AL830" s="6">
        <f>0-Table1[[#This Row],[Spalte17]]</f>
        <v>-10</v>
      </c>
      <c r="AM83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</v>
      </c>
      <c r="AP830"/>
    </row>
    <row r="831" spans="1:42" x14ac:dyDescent="0.25">
      <c r="A831">
        <v>829</v>
      </c>
      <c r="B831" t="s">
        <v>617</v>
      </c>
      <c r="C831" s="1">
        <v>12</v>
      </c>
      <c r="D831" s="6">
        <f>-18+Table1[[#This Row],[Auf welchem Platz landet der FC St. Pauli in der 1. Bundesliga 2025/26?]]</f>
        <v>-6</v>
      </c>
      <c r="E831" t="s">
        <v>14</v>
      </c>
      <c r="F831" s="5">
        <v>5</v>
      </c>
      <c r="G831" t="s">
        <v>14</v>
      </c>
      <c r="H831" t="s">
        <v>17</v>
      </c>
      <c r="I831" t="s">
        <v>56</v>
      </c>
      <c r="J831" t="s">
        <v>54</v>
      </c>
      <c r="K831">
        <f t="shared" si="144"/>
        <v>1</v>
      </c>
      <c r="L831">
        <f t="shared" si="145"/>
        <v>0</v>
      </c>
      <c r="M831">
        <f t="shared" si="146"/>
        <v>1</v>
      </c>
      <c r="N831">
        <f t="shared" si="147"/>
        <v>0</v>
      </c>
      <c r="O831" s="5">
        <f>SUM(Table1[[#This Row],[Spalte5]:[Spalte6]])*5</f>
        <v>10</v>
      </c>
      <c r="P831" t="s">
        <v>78</v>
      </c>
      <c r="Q831" t="s">
        <v>23</v>
      </c>
      <c r="R831" t="s">
        <v>34</v>
      </c>
      <c r="S831">
        <f t="shared" si="148"/>
        <v>0</v>
      </c>
      <c r="T831">
        <f t="shared" si="149"/>
        <v>1</v>
      </c>
      <c r="U831">
        <f t="shared" si="150"/>
        <v>0</v>
      </c>
      <c r="V831" s="5">
        <f>SUM(Table1[[#This Row],[Spalte94]:[Spalte92]])*5</f>
        <v>5</v>
      </c>
      <c r="W831" t="s">
        <v>23</v>
      </c>
      <c r="X831" s="5">
        <f t="shared" si="151"/>
        <v>0</v>
      </c>
      <c r="Y831" t="s">
        <v>18</v>
      </c>
      <c r="Z831" s="5">
        <f t="shared" si="152"/>
        <v>0</v>
      </c>
      <c r="AA831" t="s">
        <v>19</v>
      </c>
      <c r="AB831" s="5">
        <f t="shared" si="153"/>
        <v>0</v>
      </c>
      <c r="AC831" t="s">
        <v>20</v>
      </c>
      <c r="AD831" s="5">
        <f t="shared" si="154"/>
        <v>0</v>
      </c>
      <c r="AE831" t="s">
        <v>28</v>
      </c>
      <c r="AF831" s="5">
        <f t="shared" si="155"/>
        <v>0</v>
      </c>
      <c r="AG831" s="1">
        <v>3</v>
      </c>
      <c r="AH831" s="6">
        <f>ABS(8-Table1[[#This Row],[Die 1. Frauen des FCSP landet in der Regionalliga Nord (12er Liga) auf Rang...?]])</f>
        <v>5</v>
      </c>
      <c r="AI831" s="6">
        <f>0-Table1[[#This Row],[Spalte16]]</f>
        <v>-5</v>
      </c>
      <c r="AJ831" s="1">
        <v>8</v>
      </c>
      <c r="AK831" s="6">
        <f>ABS(16-Table1[[#This Row],[Die U23 des FCSP landet in der Regionalliga Nord (18er Liga) auf Rang....?]])</f>
        <v>8</v>
      </c>
      <c r="AL831" s="6">
        <f>0-Table1[[#This Row],[Spalte17]]</f>
        <v>-8</v>
      </c>
      <c r="AM83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</v>
      </c>
      <c r="AP831"/>
    </row>
    <row r="832" spans="1:42" x14ac:dyDescent="0.25">
      <c r="A832">
        <v>830</v>
      </c>
      <c r="B832" t="s">
        <v>155</v>
      </c>
      <c r="C832" s="1">
        <v>13</v>
      </c>
      <c r="D832" s="6">
        <f>-18+Table1[[#This Row],[Auf welchem Platz landet der FC St. Pauli in der 1. Bundesliga 2025/26?]]</f>
        <v>-5</v>
      </c>
      <c r="E832" t="s">
        <v>14</v>
      </c>
      <c r="F832" s="5">
        <v>5</v>
      </c>
      <c r="G832" t="s">
        <v>14</v>
      </c>
      <c r="H832" t="s">
        <v>56</v>
      </c>
      <c r="I832" t="s">
        <v>16</v>
      </c>
      <c r="J832" t="s">
        <v>25</v>
      </c>
      <c r="K832">
        <f t="shared" si="144"/>
        <v>1</v>
      </c>
      <c r="L832">
        <f t="shared" si="145"/>
        <v>1</v>
      </c>
      <c r="M832">
        <f t="shared" si="146"/>
        <v>0</v>
      </c>
      <c r="N832">
        <f t="shared" si="147"/>
        <v>1</v>
      </c>
      <c r="O832" s="5">
        <f>SUM(Table1[[#This Row],[Spalte5]:[Spalte6]])*5</f>
        <v>15</v>
      </c>
      <c r="P832" t="s">
        <v>34</v>
      </c>
      <c r="Q832" t="s">
        <v>15</v>
      </c>
      <c r="R832" t="s">
        <v>41</v>
      </c>
      <c r="S832">
        <f t="shared" si="148"/>
        <v>0</v>
      </c>
      <c r="T832">
        <f t="shared" si="149"/>
        <v>0</v>
      </c>
      <c r="U832">
        <f t="shared" si="150"/>
        <v>0</v>
      </c>
      <c r="V832" s="5">
        <f>SUM(Table1[[#This Row],[Spalte94]:[Spalte92]])*5</f>
        <v>0</v>
      </c>
      <c r="W832" t="s">
        <v>50</v>
      </c>
      <c r="X832" s="5">
        <f t="shared" si="151"/>
        <v>0</v>
      </c>
      <c r="Y832" t="s">
        <v>30</v>
      </c>
      <c r="Z832" s="5">
        <f t="shared" si="152"/>
        <v>0</v>
      </c>
      <c r="AA832" t="s">
        <v>35</v>
      </c>
      <c r="AB832" s="5">
        <f t="shared" si="153"/>
        <v>0</v>
      </c>
      <c r="AC832" t="s">
        <v>31</v>
      </c>
      <c r="AD832" s="5">
        <f t="shared" si="154"/>
        <v>0</v>
      </c>
      <c r="AE832" t="s">
        <v>28</v>
      </c>
      <c r="AF832" s="5">
        <f t="shared" si="155"/>
        <v>0</v>
      </c>
      <c r="AG832" s="1">
        <v>6</v>
      </c>
      <c r="AH832" s="6">
        <f>ABS(8-Table1[[#This Row],[Die 1. Frauen des FCSP landet in der Regionalliga Nord (12er Liga) auf Rang...?]])</f>
        <v>2</v>
      </c>
      <c r="AI832" s="6">
        <f>0-Table1[[#This Row],[Spalte16]]</f>
        <v>-2</v>
      </c>
      <c r="AJ832" s="1">
        <v>4</v>
      </c>
      <c r="AK832" s="6">
        <f>ABS(16-Table1[[#This Row],[Die U23 des FCSP landet in der Regionalliga Nord (18er Liga) auf Rang....?]])</f>
        <v>12</v>
      </c>
      <c r="AL832" s="6">
        <f>0-Table1[[#This Row],[Spalte17]]</f>
        <v>-12</v>
      </c>
      <c r="AM83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</v>
      </c>
      <c r="AP832"/>
    </row>
    <row r="833" spans="1:42" x14ac:dyDescent="0.25">
      <c r="A833">
        <v>831</v>
      </c>
      <c r="B833" t="s">
        <v>933</v>
      </c>
      <c r="C833" s="1">
        <v>14</v>
      </c>
      <c r="D833" s="6">
        <f>-18+Table1[[#This Row],[Auf welchem Platz landet der FC St. Pauli in der 1. Bundesliga 2025/26?]]</f>
        <v>-4</v>
      </c>
      <c r="E833" t="s">
        <v>56</v>
      </c>
      <c r="F833" s="5"/>
      <c r="G833" t="s">
        <v>14</v>
      </c>
      <c r="H833" t="s">
        <v>56</v>
      </c>
      <c r="I833" t="s">
        <v>25</v>
      </c>
      <c r="J833" t="s">
        <v>17</v>
      </c>
      <c r="K833">
        <f t="shared" si="144"/>
        <v>1</v>
      </c>
      <c r="L833">
        <f t="shared" si="145"/>
        <v>1</v>
      </c>
      <c r="M833">
        <f t="shared" si="146"/>
        <v>1</v>
      </c>
      <c r="N833">
        <f t="shared" si="147"/>
        <v>0</v>
      </c>
      <c r="O833" s="5">
        <f>SUM(Table1[[#This Row],[Spalte5]:[Spalte6]])*5</f>
        <v>15</v>
      </c>
      <c r="P833" t="s">
        <v>34</v>
      </c>
      <c r="Q833" t="s">
        <v>15</v>
      </c>
      <c r="R833" t="s">
        <v>41</v>
      </c>
      <c r="S833">
        <f t="shared" si="148"/>
        <v>0</v>
      </c>
      <c r="T833">
        <f t="shared" si="149"/>
        <v>0</v>
      </c>
      <c r="U833">
        <f t="shared" si="150"/>
        <v>0</v>
      </c>
      <c r="V833" s="5">
        <f>SUM(Table1[[#This Row],[Spalte94]:[Spalte92]])*5</f>
        <v>0</v>
      </c>
      <c r="W833" t="s">
        <v>34</v>
      </c>
      <c r="X833" s="5">
        <f t="shared" si="151"/>
        <v>0</v>
      </c>
      <c r="Y833" t="s">
        <v>18</v>
      </c>
      <c r="Z833" s="5">
        <f t="shared" si="152"/>
        <v>0</v>
      </c>
      <c r="AA833" t="s">
        <v>19</v>
      </c>
      <c r="AB833" s="5">
        <f t="shared" si="153"/>
        <v>0</v>
      </c>
      <c r="AC833" t="s">
        <v>20</v>
      </c>
      <c r="AD833" s="5">
        <f t="shared" si="154"/>
        <v>0</v>
      </c>
      <c r="AE833" t="s">
        <v>39</v>
      </c>
      <c r="AF833" s="5">
        <f t="shared" si="155"/>
        <v>0</v>
      </c>
      <c r="AG833" s="1">
        <v>2</v>
      </c>
      <c r="AH833" s="6">
        <f>ABS(8-Table1[[#This Row],[Die 1. Frauen des FCSP landet in der Regionalliga Nord (12er Liga) auf Rang...?]])</f>
        <v>6</v>
      </c>
      <c r="AI833" s="6">
        <f>0-Table1[[#This Row],[Spalte16]]</f>
        <v>-6</v>
      </c>
      <c r="AJ833" s="1">
        <v>12</v>
      </c>
      <c r="AK833" s="6">
        <f>ABS(16-Table1[[#This Row],[Die U23 des FCSP landet in der Regionalliga Nord (18er Liga) auf Rang....?]])</f>
        <v>4</v>
      </c>
      <c r="AL833" s="6">
        <f>0-Table1[[#This Row],[Spalte17]]</f>
        <v>-4</v>
      </c>
      <c r="AM83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</v>
      </c>
      <c r="AP833"/>
    </row>
    <row r="834" spans="1:42" x14ac:dyDescent="0.25">
      <c r="A834">
        <v>832</v>
      </c>
      <c r="B834" t="s">
        <v>180</v>
      </c>
      <c r="C834" s="1">
        <v>11</v>
      </c>
      <c r="D834" s="6">
        <f>-18+Table1[[#This Row],[Auf welchem Platz landet der FC St. Pauli in der 1. Bundesliga 2025/26?]]</f>
        <v>-7</v>
      </c>
      <c r="E834" t="s">
        <v>56</v>
      </c>
      <c r="F834" s="5"/>
      <c r="G834" t="s">
        <v>14</v>
      </c>
      <c r="H834" t="s">
        <v>56</v>
      </c>
      <c r="I834" t="s">
        <v>43</v>
      </c>
      <c r="J834" t="s">
        <v>16</v>
      </c>
      <c r="K834">
        <f t="shared" ref="K834:K896" si="156">COUNTIF($G834:$J834,"FC Bayern München")</f>
        <v>1</v>
      </c>
      <c r="L834">
        <f t="shared" ref="L834:L896" si="157">COUNTIF($G834:$J834,"Borussia Dortmund")</f>
        <v>0</v>
      </c>
      <c r="M834">
        <f t="shared" ref="M834:M896" si="158">COUNTIF($G834:$J834,"RaBa Leipzig")</f>
        <v>0</v>
      </c>
      <c r="N834">
        <f t="shared" ref="N834:N896" si="159">COUNTIF($G834:$J834,"VfB Stuttgart")</f>
        <v>1</v>
      </c>
      <c r="O834" s="5">
        <f>SUM(Table1[[#This Row],[Spalte5]:[Spalte6]])*5</f>
        <v>10</v>
      </c>
      <c r="P834" t="s">
        <v>34</v>
      </c>
      <c r="Q834" t="s">
        <v>23</v>
      </c>
      <c r="R834" t="s">
        <v>78</v>
      </c>
      <c r="S834">
        <f t="shared" ref="S834:S896" si="160">COUNTIF($P834:$R834,"VfL Wolfsburg")</f>
        <v>0</v>
      </c>
      <c r="T834">
        <f t="shared" ref="T834:T896" si="161">COUNTIF($P834:$R834,"1. FC Heidenheim")</f>
        <v>1</v>
      </c>
      <c r="U834">
        <f t="shared" ref="U834:U896" si="162">COUNTIF($P834:$R834,"FC St. Pauli")</f>
        <v>0</v>
      </c>
      <c r="V834" s="5">
        <f>SUM(Table1[[#This Row],[Spalte94]:[Spalte92]])*5</f>
        <v>5</v>
      </c>
      <c r="W834" t="s">
        <v>41</v>
      </c>
      <c r="X834" s="5">
        <f t="shared" ref="X834:X896" si="163">(COUNTIF($W834:$W834,"Bayer 04 Leverkusen"))*5</f>
        <v>0</v>
      </c>
      <c r="Y834" t="s">
        <v>18</v>
      </c>
      <c r="Z834" s="5">
        <f t="shared" ref="Z834:Z896" si="164">(COUNTIF($Y834:$Y834,"Danel Sinani"))*5</f>
        <v>0</v>
      </c>
      <c r="AA834" t="s">
        <v>35</v>
      </c>
      <c r="AB834" s="5">
        <f t="shared" ref="AB834:AB896" si="165">(COUNTIF($AA834:$AA834,"7 oder mehr Punkte"))*5</f>
        <v>0</v>
      </c>
      <c r="AC834" t="s">
        <v>20</v>
      </c>
      <c r="AD834" s="5">
        <f t="shared" ref="AD834:AD896" si="166">(COUNTIF($AC834:$AC834,"drei bis fünf Siege"))*5</f>
        <v>0</v>
      </c>
      <c r="AE834" t="s">
        <v>28</v>
      </c>
      <c r="AF834" s="5">
        <f t="shared" ref="AF834:AF896" si="167">(COUNTIF($AE834:$AE834,"Gar keinen"))*5</f>
        <v>0</v>
      </c>
      <c r="AG834" s="1">
        <v>5</v>
      </c>
      <c r="AH834" s="6">
        <f>ABS(8-Table1[[#This Row],[Die 1. Frauen des FCSP landet in der Regionalliga Nord (12er Liga) auf Rang...?]])</f>
        <v>3</v>
      </c>
      <c r="AI834" s="6">
        <f>0-Table1[[#This Row],[Spalte16]]</f>
        <v>-3</v>
      </c>
      <c r="AJ834" s="1">
        <v>12</v>
      </c>
      <c r="AK834" s="6">
        <f>ABS(16-Table1[[#This Row],[Die U23 des FCSP landet in der Regionalliga Nord (18er Liga) auf Rang....?]])</f>
        <v>4</v>
      </c>
      <c r="AL834" s="6">
        <f>0-Table1[[#This Row],[Spalte17]]</f>
        <v>-4</v>
      </c>
      <c r="AM83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</v>
      </c>
      <c r="AP834"/>
    </row>
    <row r="835" spans="1:42" x14ac:dyDescent="0.25">
      <c r="A835">
        <v>833</v>
      </c>
      <c r="B835" t="s">
        <v>687</v>
      </c>
      <c r="C835" s="1">
        <v>13</v>
      </c>
      <c r="D835" s="6">
        <f>-18+Table1[[#This Row],[Auf welchem Platz landet der FC St. Pauli in der 1. Bundesliga 2025/26?]]</f>
        <v>-5</v>
      </c>
      <c r="E835" t="s">
        <v>56</v>
      </c>
      <c r="F835" s="5"/>
      <c r="G835" t="s">
        <v>14</v>
      </c>
      <c r="H835" t="s">
        <v>56</v>
      </c>
      <c r="I835" t="s">
        <v>25</v>
      </c>
      <c r="J835" t="s">
        <v>17</v>
      </c>
      <c r="K835">
        <f t="shared" si="156"/>
        <v>1</v>
      </c>
      <c r="L835">
        <f t="shared" si="157"/>
        <v>1</v>
      </c>
      <c r="M835">
        <f t="shared" si="158"/>
        <v>1</v>
      </c>
      <c r="N835">
        <f t="shared" si="159"/>
        <v>0</v>
      </c>
      <c r="O835" s="5">
        <f>SUM(Table1[[#This Row],[Spalte5]:[Spalte6]])*5</f>
        <v>15</v>
      </c>
      <c r="P835" t="s">
        <v>78</v>
      </c>
      <c r="Q835" t="s">
        <v>34</v>
      </c>
      <c r="R835" t="s">
        <v>15</v>
      </c>
      <c r="S835">
        <f t="shared" si="160"/>
        <v>0</v>
      </c>
      <c r="T835">
        <f t="shared" si="161"/>
        <v>1</v>
      </c>
      <c r="U835">
        <f t="shared" si="162"/>
        <v>0</v>
      </c>
      <c r="V835" s="5">
        <f>SUM(Table1[[#This Row],[Spalte94]:[Spalte92]])*5</f>
        <v>5</v>
      </c>
      <c r="W835" t="s">
        <v>15</v>
      </c>
      <c r="X835" s="5">
        <f t="shared" si="163"/>
        <v>0</v>
      </c>
      <c r="Y835" t="s">
        <v>48</v>
      </c>
      <c r="Z835" s="5">
        <f t="shared" si="164"/>
        <v>0</v>
      </c>
      <c r="AA835" t="s">
        <v>19</v>
      </c>
      <c r="AB835" s="5">
        <f t="shared" si="165"/>
        <v>0</v>
      </c>
      <c r="AC835" t="s">
        <v>20</v>
      </c>
      <c r="AD835" s="5">
        <f t="shared" si="166"/>
        <v>0</v>
      </c>
      <c r="AE835" t="s">
        <v>32</v>
      </c>
      <c r="AF835" s="5">
        <f t="shared" si="167"/>
        <v>0</v>
      </c>
      <c r="AG835" s="1">
        <v>3</v>
      </c>
      <c r="AH835" s="6">
        <f>ABS(8-Table1[[#This Row],[Die 1. Frauen des FCSP landet in der Regionalliga Nord (12er Liga) auf Rang...?]])</f>
        <v>5</v>
      </c>
      <c r="AI835" s="6">
        <f>0-Table1[[#This Row],[Spalte16]]</f>
        <v>-5</v>
      </c>
      <c r="AJ835" s="1">
        <v>7</v>
      </c>
      <c r="AK835" s="6">
        <f>ABS(16-Table1[[#This Row],[Die U23 des FCSP landet in der Regionalliga Nord (18er Liga) auf Rang....?]])</f>
        <v>9</v>
      </c>
      <c r="AL835" s="6">
        <f>0-Table1[[#This Row],[Spalte17]]</f>
        <v>-9</v>
      </c>
      <c r="AM83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</v>
      </c>
      <c r="AP835"/>
    </row>
    <row r="836" spans="1:42" x14ac:dyDescent="0.25">
      <c r="A836">
        <v>834</v>
      </c>
      <c r="B836" t="s">
        <v>681</v>
      </c>
      <c r="C836" s="1">
        <v>9</v>
      </c>
      <c r="D836" s="6">
        <f>-18+Table1[[#This Row],[Auf welchem Platz landet der FC St. Pauli in der 1. Bundesliga 2025/26?]]</f>
        <v>-9</v>
      </c>
      <c r="E836" t="s">
        <v>14</v>
      </c>
      <c r="F836" s="5">
        <v>5</v>
      </c>
      <c r="G836" t="s">
        <v>14</v>
      </c>
      <c r="H836" t="s">
        <v>56</v>
      </c>
      <c r="I836" t="s">
        <v>54</v>
      </c>
      <c r="J836" t="s">
        <v>16</v>
      </c>
      <c r="K836">
        <f t="shared" si="156"/>
        <v>1</v>
      </c>
      <c r="L836">
        <f t="shared" si="157"/>
        <v>0</v>
      </c>
      <c r="M836">
        <f t="shared" si="158"/>
        <v>0</v>
      </c>
      <c r="N836">
        <f t="shared" si="159"/>
        <v>1</v>
      </c>
      <c r="O836" s="5">
        <f>SUM(Table1[[#This Row],[Spalte5]:[Spalte6]])*5</f>
        <v>10</v>
      </c>
      <c r="P836" t="s">
        <v>24</v>
      </c>
      <c r="Q836" t="s">
        <v>34</v>
      </c>
      <c r="R836" t="s">
        <v>15</v>
      </c>
      <c r="S836">
        <f t="shared" si="160"/>
        <v>0</v>
      </c>
      <c r="T836">
        <f t="shared" si="161"/>
        <v>0</v>
      </c>
      <c r="U836">
        <f t="shared" si="162"/>
        <v>0</v>
      </c>
      <c r="V836" s="5">
        <f>SUM(Table1[[#This Row],[Spalte94]:[Spalte92]])*5</f>
        <v>0</v>
      </c>
      <c r="W836" t="s">
        <v>58</v>
      </c>
      <c r="X836" s="5">
        <f t="shared" si="163"/>
        <v>0</v>
      </c>
      <c r="Y836" t="s">
        <v>48</v>
      </c>
      <c r="Z836" s="5">
        <f t="shared" si="164"/>
        <v>0</v>
      </c>
      <c r="AA836" t="s">
        <v>65</v>
      </c>
      <c r="AB836" s="5">
        <f t="shared" si="165"/>
        <v>5</v>
      </c>
      <c r="AC836" t="s">
        <v>31</v>
      </c>
      <c r="AD836" s="5">
        <f t="shared" si="166"/>
        <v>0</v>
      </c>
      <c r="AE836" t="s">
        <v>21</v>
      </c>
      <c r="AF836" s="5">
        <f t="shared" si="167"/>
        <v>0</v>
      </c>
      <c r="AG836" s="1">
        <v>7</v>
      </c>
      <c r="AH836" s="6">
        <f>ABS(8-Table1[[#This Row],[Die 1. Frauen des FCSP landet in der Regionalliga Nord (12er Liga) auf Rang...?]])</f>
        <v>1</v>
      </c>
      <c r="AI836" s="6">
        <f>0-Table1[[#This Row],[Spalte16]]</f>
        <v>-1</v>
      </c>
      <c r="AJ836" s="1">
        <v>12</v>
      </c>
      <c r="AK836" s="6">
        <f>ABS(16-Table1[[#This Row],[Die U23 des FCSP landet in der Regionalliga Nord (18er Liga) auf Rang....?]])</f>
        <v>4</v>
      </c>
      <c r="AL836" s="6">
        <f>0-Table1[[#This Row],[Spalte17]]</f>
        <v>-4</v>
      </c>
      <c r="AM83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</v>
      </c>
      <c r="AP836"/>
    </row>
    <row r="837" spans="1:42" x14ac:dyDescent="0.25">
      <c r="A837">
        <v>835</v>
      </c>
      <c r="B837" t="s">
        <v>509</v>
      </c>
      <c r="C837" s="1">
        <v>16</v>
      </c>
      <c r="D837" s="6">
        <f>-18+Table1[[#This Row],[Auf welchem Platz landet der FC St. Pauli in der 1. Bundesliga 2025/26?]]</f>
        <v>-2</v>
      </c>
      <c r="E837" t="s">
        <v>56</v>
      </c>
      <c r="F837" s="5"/>
      <c r="G837" t="s">
        <v>14</v>
      </c>
      <c r="H837" t="s">
        <v>54</v>
      </c>
      <c r="I837" t="s">
        <v>56</v>
      </c>
      <c r="J837" t="s">
        <v>17</v>
      </c>
      <c r="K837">
        <f t="shared" si="156"/>
        <v>1</v>
      </c>
      <c r="L837">
        <f t="shared" si="157"/>
        <v>0</v>
      </c>
      <c r="M837">
        <f t="shared" si="158"/>
        <v>1</v>
      </c>
      <c r="N837">
        <f t="shared" si="159"/>
        <v>0</v>
      </c>
      <c r="O837" s="5">
        <f>SUM(Table1[[#This Row],[Spalte5]:[Spalte6]])*5</f>
        <v>10</v>
      </c>
      <c r="P837" t="s">
        <v>238</v>
      </c>
      <c r="Q837" t="s">
        <v>34</v>
      </c>
      <c r="R837" t="s">
        <v>78</v>
      </c>
      <c r="S837">
        <f t="shared" si="160"/>
        <v>0</v>
      </c>
      <c r="T837">
        <f t="shared" si="161"/>
        <v>1</v>
      </c>
      <c r="U837">
        <f t="shared" si="162"/>
        <v>1</v>
      </c>
      <c r="V837" s="5">
        <f>SUM(Table1[[#This Row],[Spalte94]:[Spalte92]])*5</f>
        <v>10</v>
      </c>
      <c r="W837" t="s">
        <v>34</v>
      </c>
      <c r="X837" s="5">
        <f t="shared" si="163"/>
        <v>0</v>
      </c>
      <c r="Y837" t="s">
        <v>30</v>
      </c>
      <c r="Z837" s="5">
        <f t="shared" si="164"/>
        <v>0</v>
      </c>
      <c r="AA837" t="s">
        <v>139</v>
      </c>
      <c r="AB837" s="5">
        <f t="shared" si="165"/>
        <v>0</v>
      </c>
      <c r="AC837" t="s">
        <v>27</v>
      </c>
      <c r="AD837" s="5">
        <f t="shared" si="166"/>
        <v>5</v>
      </c>
      <c r="AE837" t="s">
        <v>21</v>
      </c>
      <c r="AF837" s="5">
        <f t="shared" si="167"/>
        <v>0</v>
      </c>
      <c r="AG837" s="1">
        <v>1</v>
      </c>
      <c r="AH837" s="6">
        <f>ABS(8-Table1[[#This Row],[Die 1. Frauen des FCSP landet in der Regionalliga Nord (12er Liga) auf Rang...?]])</f>
        <v>7</v>
      </c>
      <c r="AI837" s="6">
        <f>0-Table1[[#This Row],[Spalte16]]</f>
        <v>-7</v>
      </c>
      <c r="AJ837" s="1">
        <v>1</v>
      </c>
      <c r="AK837" s="6">
        <f>ABS(16-Table1[[#This Row],[Die U23 des FCSP landet in der Regionalliga Nord (18er Liga) auf Rang....?]])</f>
        <v>15</v>
      </c>
      <c r="AL837" s="6">
        <f>0-Table1[[#This Row],[Spalte17]]</f>
        <v>-15</v>
      </c>
      <c r="AM83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</v>
      </c>
      <c r="AP837"/>
    </row>
    <row r="838" spans="1:42" x14ac:dyDescent="0.25">
      <c r="A838">
        <v>836</v>
      </c>
      <c r="B838" t="s">
        <v>366</v>
      </c>
      <c r="C838" s="1">
        <v>10</v>
      </c>
      <c r="D838" s="6">
        <f>-18+Table1[[#This Row],[Auf welchem Platz landet der FC St. Pauli in der 1. Bundesliga 2025/26?]]</f>
        <v>-8</v>
      </c>
      <c r="E838" t="s">
        <v>14</v>
      </c>
      <c r="F838" s="5">
        <v>5</v>
      </c>
      <c r="G838" t="s">
        <v>14</v>
      </c>
      <c r="H838" t="s">
        <v>56</v>
      </c>
      <c r="I838" t="s">
        <v>54</v>
      </c>
      <c r="J838" t="s">
        <v>43</v>
      </c>
      <c r="K838">
        <f t="shared" si="156"/>
        <v>1</v>
      </c>
      <c r="L838">
        <f t="shared" si="157"/>
        <v>0</v>
      </c>
      <c r="M838">
        <f t="shared" si="158"/>
        <v>0</v>
      </c>
      <c r="N838">
        <f t="shared" si="159"/>
        <v>0</v>
      </c>
      <c r="O838" s="5">
        <f>SUM(Table1[[#This Row],[Spalte5]:[Spalte6]])*5</f>
        <v>5</v>
      </c>
      <c r="P838" t="s">
        <v>34</v>
      </c>
      <c r="Q838" t="s">
        <v>78</v>
      </c>
      <c r="R838" t="s">
        <v>15</v>
      </c>
      <c r="S838">
        <f t="shared" si="160"/>
        <v>0</v>
      </c>
      <c r="T838">
        <f t="shared" si="161"/>
        <v>1</v>
      </c>
      <c r="U838">
        <f t="shared" si="162"/>
        <v>0</v>
      </c>
      <c r="V838" s="5">
        <f>SUM(Table1[[#This Row],[Spalte94]:[Spalte92]])*5</f>
        <v>5</v>
      </c>
      <c r="W838" t="s">
        <v>15</v>
      </c>
      <c r="X838" s="5">
        <f t="shared" si="163"/>
        <v>0</v>
      </c>
      <c r="Y838" t="s">
        <v>46</v>
      </c>
      <c r="Z838" s="5">
        <f t="shared" si="164"/>
        <v>0</v>
      </c>
      <c r="AA838" t="s">
        <v>19</v>
      </c>
      <c r="AB838" s="5">
        <f t="shared" si="165"/>
        <v>0</v>
      </c>
      <c r="AC838" t="s">
        <v>31</v>
      </c>
      <c r="AD838" s="5">
        <f t="shared" si="166"/>
        <v>0</v>
      </c>
      <c r="AE838" t="s">
        <v>32</v>
      </c>
      <c r="AF838" s="5">
        <f t="shared" si="167"/>
        <v>0</v>
      </c>
      <c r="AG838" s="1">
        <v>5</v>
      </c>
      <c r="AH838" s="6">
        <f>ABS(8-Table1[[#This Row],[Die 1. Frauen des FCSP landet in der Regionalliga Nord (12er Liga) auf Rang...?]])</f>
        <v>3</v>
      </c>
      <c r="AI838" s="6">
        <f>0-Table1[[#This Row],[Spalte16]]</f>
        <v>-3</v>
      </c>
      <c r="AJ838" s="1">
        <v>13</v>
      </c>
      <c r="AK838" s="6">
        <f>ABS(16-Table1[[#This Row],[Die U23 des FCSP landet in der Regionalliga Nord (18er Liga) auf Rang....?]])</f>
        <v>3</v>
      </c>
      <c r="AL838" s="6">
        <f>0-Table1[[#This Row],[Spalte17]]</f>
        <v>-3</v>
      </c>
      <c r="AM83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</v>
      </c>
      <c r="AP838"/>
    </row>
    <row r="839" spans="1:42" x14ac:dyDescent="0.25">
      <c r="A839">
        <v>837</v>
      </c>
      <c r="B839" t="s">
        <v>826</v>
      </c>
      <c r="C839" s="1">
        <v>9</v>
      </c>
      <c r="D839" s="6">
        <f>-18+Table1[[#This Row],[Auf welchem Platz landet der FC St. Pauli in der 1. Bundesliga 2025/26?]]</f>
        <v>-9</v>
      </c>
      <c r="E839" t="s">
        <v>14</v>
      </c>
      <c r="F839" s="5">
        <v>5</v>
      </c>
      <c r="G839" t="s">
        <v>14</v>
      </c>
      <c r="H839" t="s">
        <v>54</v>
      </c>
      <c r="I839" t="s">
        <v>56</v>
      </c>
      <c r="J839" t="s">
        <v>17</v>
      </c>
      <c r="K839">
        <f t="shared" si="156"/>
        <v>1</v>
      </c>
      <c r="L839">
        <f t="shared" si="157"/>
        <v>0</v>
      </c>
      <c r="M839">
        <f t="shared" si="158"/>
        <v>1</v>
      </c>
      <c r="N839">
        <f t="shared" si="159"/>
        <v>0</v>
      </c>
      <c r="O839" s="5">
        <f>SUM(Table1[[#This Row],[Spalte5]:[Spalte6]])*5</f>
        <v>10</v>
      </c>
      <c r="P839" t="s">
        <v>78</v>
      </c>
      <c r="Q839" t="s">
        <v>34</v>
      </c>
      <c r="R839" t="s">
        <v>15</v>
      </c>
      <c r="S839">
        <f t="shared" si="160"/>
        <v>0</v>
      </c>
      <c r="T839">
        <f t="shared" si="161"/>
        <v>1</v>
      </c>
      <c r="U839">
        <f t="shared" si="162"/>
        <v>0</v>
      </c>
      <c r="V839" s="5">
        <f>SUM(Table1[[#This Row],[Spalte94]:[Spalte92]])*5</f>
        <v>5</v>
      </c>
      <c r="W839" t="s">
        <v>34</v>
      </c>
      <c r="X839" s="5">
        <f t="shared" si="163"/>
        <v>0</v>
      </c>
      <c r="Y839" t="s">
        <v>52</v>
      </c>
      <c r="Z839" s="5">
        <f t="shared" si="164"/>
        <v>0</v>
      </c>
      <c r="AA839" t="s">
        <v>19</v>
      </c>
      <c r="AB839" s="5">
        <f t="shared" si="165"/>
        <v>0</v>
      </c>
      <c r="AC839" t="s">
        <v>20</v>
      </c>
      <c r="AD839" s="5">
        <f t="shared" si="166"/>
        <v>0</v>
      </c>
      <c r="AE839" t="s">
        <v>28</v>
      </c>
      <c r="AF839" s="5">
        <f t="shared" si="167"/>
        <v>0</v>
      </c>
      <c r="AG839" s="1">
        <v>4</v>
      </c>
      <c r="AH839" s="6">
        <f>ABS(8-Table1[[#This Row],[Die 1. Frauen des FCSP landet in der Regionalliga Nord (12er Liga) auf Rang...?]])</f>
        <v>4</v>
      </c>
      <c r="AI839" s="6">
        <f>0-Table1[[#This Row],[Spalte16]]</f>
        <v>-4</v>
      </c>
      <c r="AJ839" s="1">
        <v>10</v>
      </c>
      <c r="AK839" s="6">
        <f>ABS(16-Table1[[#This Row],[Die U23 des FCSP landet in der Regionalliga Nord (18er Liga) auf Rang....?]])</f>
        <v>6</v>
      </c>
      <c r="AL839" s="6">
        <f>0-Table1[[#This Row],[Spalte17]]</f>
        <v>-6</v>
      </c>
      <c r="AM83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</v>
      </c>
      <c r="AP839"/>
    </row>
    <row r="840" spans="1:42" x14ac:dyDescent="0.25">
      <c r="A840">
        <v>838</v>
      </c>
      <c r="B840" t="s">
        <v>320</v>
      </c>
      <c r="C840" s="1">
        <v>10</v>
      </c>
      <c r="D840" s="6">
        <f>-18+Table1[[#This Row],[Auf welchem Platz landet der FC St. Pauli in der 1. Bundesliga 2025/26?]]</f>
        <v>-8</v>
      </c>
      <c r="E840" t="s">
        <v>14</v>
      </c>
      <c r="F840" s="5">
        <v>5</v>
      </c>
      <c r="G840" t="s">
        <v>14</v>
      </c>
      <c r="H840" t="s">
        <v>25</v>
      </c>
      <c r="I840" t="s">
        <v>56</v>
      </c>
      <c r="J840" t="s">
        <v>54</v>
      </c>
      <c r="K840">
        <f t="shared" si="156"/>
        <v>1</v>
      </c>
      <c r="L840">
        <f t="shared" si="157"/>
        <v>1</v>
      </c>
      <c r="M840">
        <f t="shared" si="158"/>
        <v>0</v>
      </c>
      <c r="N840">
        <f t="shared" si="159"/>
        <v>0</v>
      </c>
      <c r="O840" s="5">
        <f>SUM(Table1[[#This Row],[Spalte5]:[Spalte6]])*5</f>
        <v>10</v>
      </c>
      <c r="P840" t="s">
        <v>34</v>
      </c>
      <c r="Q840" t="s">
        <v>41</v>
      </c>
      <c r="R840" t="s">
        <v>15</v>
      </c>
      <c r="S840">
        <f t="shared" si="160"/>
        <v>0</v>
      </c>
      <c r="T840">
        <f t="shared" si="161"/>
        <v>0</v>
      </c>
      <c r="U840">
        <f t="shared" si="162"/>
        <v>0</v>
      </c>
      <c r="V840" s="5">
        <f>SUM(Table1[[#This Row],[Spalte94]:[Spalte92]])*5</f>
        <v>0</v>
      </c>
      <c r="W840" t="s">
        <v>15</v>
      </c>
      <c r="X840" s="5">
        <f t="shared" si="163"/>
        <v>0</v>
      </c>
      <c r="Y840" t="s">
        <v>18</v>
      </c>
      <c r="Z840" s="5">
        <f t="shared" si="164"/>
        <v>0</v>
      </c>
      <c r="AA840" t="s">
        <v>19</v>
      </c>
      <c r="AB840" s="5">
        <f t="shared" si="165"/>
        <v>0</v>
      </c>
      <c r="AC840" t="s">
        <v>20</v>
      </c>
      <c r="AD840" s="5">
        <f t="shared" si="166"/>
        <v>0</v>
      </c>
      <c r="AE840" t="s">
        <v>32</v>
      </c>
      <c r="AF840" s="5">
        <f t="shared" si="167"/>
        <v>0</v>
      </c>
      <c r="AG840" s="1">
        <v>10</v>
      </c>
      <c r="AH840" s="6">
        <f>ABS(8-Table1[[#This Row],[Die 1. Frauen des FCSP landet in der Regionalliga Nord (12er Liga) auf Rang...?]])</f>
        <v>2</v>
      </c>
      <c r="AI840" s="6">
        <f>0-Table1[[#This Row],[Spalte16]]</f>
        <v>-2</v>
      </c>
      <c r="AJ840" s="1">
        <v>12</v>
      </c>
      <c r="AK840" s="6">
        <f>ABS(16-Table1[[#This Row],[Die U23 des FCSP landet in der Regionalliga Nord (18er Liga) auf Rang....?]])</f>
        <v>4</v>
      </c>
      <c r="AL840" s="6">
        <f>0-Table1[[#This Row],[Spalte17]]</f>
        <v>-4</v>
      </c>
      <c r="AM84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</v>
      </c>
      <c r="AP840"/>
    </row>
    <row r="841" spans="1:42" x14ac:dyDescent="0.25">
      <c r="A841">
        <v>839</v>
      </c>
      <c r="B841" t="s">
        <v>459</v>
      </c>
      <c r="C841" s="1">
        <v>13</v>
      </c>
      <c r="D841" s="6">
        <f>-18+Table1[[#This Row],[Auf welchem Platz landet der FC St. Pauli in der 1. Bundesliga 2025/26?]]</f>
        <v>-5</v>
      </c>
      <c r="E841" t="s">
        <v>14</v>
      </c>
      <c r="F841" s="5">
        <v>5</v>
      </c>
      <c r="G841" t="s">
        <v>54</v>
      </c>
      <c r="H841" t="s">
        <v>25</v>
      </c>
      <c r="I841" t="s">
        <v>14</v>
      </c>
      <c r="J841" t="s">
        <v>56</v>
      </c>
      <c r="K841">
        <f t="shared" si="156"/>
        <v>1</v>
      </c>
      <c r="L841">
        <f t="shared" si="157"/>
        <v>1</v>
      </c>
      <c r="M841">
        <f t="shared" si="158"/>
        <v>0</v>
      </c>
      <c r="N841">
        <f t="shared" si="159"/>
        <v>0</v>
      </c>
      <c r="O841" s="5">
        <f>SUM(Table1[[#This Row],[Spalte5]:[Spalte6]])*5</f>
        <v>10</v>
      </c>
      <c r="P841" t="s">
        <v>78</v>
      </c>
      <c r="Q841" t="s">
        <v>15</v>
      </c>
      <c r="R841" t="s">
        <v>34</v>
      </c>
      <c r="S841">
        <f t="shared" si="160"/>
        <v>0</v>
      </c>
      <c r="T841">
        <f t="shared" si="161"/>
        <v>1</v>
      </c>
      <c r="U841">
        <f t="shared" si="162"/>
        <v>0</v>
      </c>
      <c r="V841" s="5">
        <f>SUM(Table1[[#This Row],[Spalte94]:[Spalte92]])*5</f>
        <v>5</v>
      </c>
      <c r="W841" t="s">
        <v>34</v>
      </c>
      <c r="X841" s="5">
        <f t="shared" si="163"/>
        <v>0</v>
      </c>
      <c r="Y841" t="s">
        <v>18</v>
      </c>
      <c r="Z841" s="5">
        <f t="shared" si="164"/>
        <v>0</v>
      </c>
      <c r="AA841" t="s">
        <v>19</v>
      </c>
      <c r="AB841" s="5">
        <f t="shared" si="165"/>
        <v>0</v>
      </c>
      <c r="AC841" t="s">
        <v>20</v>
      </c>
      <c r="AD841" s="5">
        <f t="shared" si="166"/>
        <v>0</v>
      </c>
      <c r="AE841" t="s">
        <v>21</v>
      </c>
      <c r="AF841" s="5">
        <f t="shared" si="167"/>
        <v>0</v>
      </c>
      <c r="AG841" s="1">
        <v>4</v>
      </c>
      <c r="AH841" s="6">
        <f>ABS(8-Table1[[#This Row],[Die 1. Frauen des FCSP landet in der Regionalliga Nord (12er Liga) auf Rang...?]])</f>
        <v>4</v>
      </c>
      <c r="AI841" s="6">
        <f>0-Table1[[#This Row],[Spalte16]]</f>
        <v>-4</v>
      </c>
      <c r="AJ841" s="1">
        <v>6</v>
      </c>
      <c r="AK841" s="6">
        <f>ABS(16-Table1[[#This Row],[Die U23 des FCSP landet in der Regionalliga Nord (18er Liga) auf Rang....?]])</f>
        <v>10</v>
      </c>
      <c r="AL841" s="6">
        <f>0-Table1[[#This Row],[Spalte17]]</f>
        <v>-10</v>
      </c>
      <c r="AM84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</v>
      </c>
      <c r="AP841"/>
    </row>
    <row r="842" spans="1:42" x14ac:dyDescent="0.25">
      <c r="A842">
        <v>840</v>
      </c>
      <c r="B842" t="s">
        <v>873</v>
      </c>
      <c r="C842" s="1">
        <v>10</v>
      </c>
      <c r="D842" s="6">
        <f>-18+Table1[[#This Row],[Auf welchem Platz landet der FC St. Pauli in der 1. Bundesliga 2025/26?]]</f>
        <v>-8</v>
      </c>
      <c r="E842" t="s">
        <v>14</v>
      </c>
      <c r="F842" s="5">
        <v>5</v>
      </c>
      <c r="G842" t="s">
        <v>54</v>
      </c>
      <c r="H842" t="s">
        <v>56</v>
      </c>
      <c r="I842" t="s">
        <v>25</v>
      </c>
      <c r="J842" t="s">
        <v>14</v>
      </c>
      <c r="K842">
        <f t="shared" si="156"/>
        <v>1</v>
      </c>
      <c r="L842">
        <f t="shared" si="157"/>
        <v>1</v>
      </c>
      <c r="M842">
        <f t="shared" si="158"/>
        <v>0</v>
      </c>
      <c r="N842">
        <f t="shared" si="159"/>
        <v>0</v>
      </c>
      <c r="O842" s="5">
        <f>SUM(Table1[[#This Row],[Spalte5]:[Spalte6]])*5</f>
        <v>10</v>
      </c>
      <c r="P842" t="s">
        <v>78</v>
      </c>
      <c r="Q842" t="s">
        <v>23</v>
      </c>
      <c r="R842" t="s">
        <v>50</v>
      </c>
      <c r="S842">
        <f t="shared" si="160"/>
        <v>1</v>
      </c>
      <c r="T842">
        <f t="shared" si="161"/>
        <v>1</v>
      </c>
      <c r="U842">
        <f t="shared" si="162"/>
        <v>0</v>
      </c>
      <c r="V842" s="5">
        <f>SUM(Table1[[#This Row],[Spalte94]:[Spalte92]])*5</f>
        <v>10</v>
      </c>
      <c r="W842" t="s">
        <v>23</v>
      </c>
      <c r="X842" s="5">
        <f t="shared" si="163"/>
        <v>0</v>
      </c>
      <c r="Y842" t="s">
        <v>30</v>
      </c>
      <c r="Z842" s="5">
        <f t="shared" si="164"/>
        <v>0</v>
      </c>
      <c r="AA842" t="s">
        <v>35</v>
      </c>
      <c r="AB842" s="5">
        <f t="shared" si="165"/>
        <v>0</v>
      </c>
      <c r="AC842" t="s">
        <v>20</v>
      </c>
      <c r="AD842" s="5">
        <f t="shared" si="166"/>
        <v>0</v>
      </c>
      <c r="AE842" t="s">
        <v>39</v>
      </c>
      <c r="AF842" s="5">
        <f t="shared" si="167"/>
        <v>0</v>
      </c>
      <c r="AG842" s="1">
        <v>5</v>
      </c>
      <c r="AH842" s="6">
        <f>ABS(8-Table1[[#This Row],[Die 1. Frauen des FCSP landet in der Regionalliga Nord (12er Liga) auf Rang...?]])</f>
        <v>3</v>
      </c>
      <c r="AI842" s="6">
        <f>0-Table1[[#This Row],[Spalte16]]</f>
        <v>-3</v>
      </c>
      <c r="AJ842" s="1">
        <v>3</v>
      </c>
      <c r="AK842" s="6">
        <f>ABS(16-Table1[[#This Row],[Die U23 des FCSP landet in der Regionalliga Nord (18er Liga) auf Rang....?]])</f>
        <v>13</v>
      </c>
      <c r="AL842" s="6">
        <f>0-Table1[[#This Row],[Spalte17]]</f>
        <v>-13</v>
      </c>
      <c r="AM84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1</v>
      </c>
      <c r="AP842"/>
    </row>
    <row r="843" spans="1:42" x14ac:dyDescent="0.25">
      <c r="A843">
        <v>841</v>
      </c>
      <c r="B843" t="s">
        <v>495</v>
      </c>
      <c r="C843" s="1">
        <v>13</v>
      </c>
      <c r="D843" s="6">
        <f>-18+Table1[[#This Row],[Auf welchem Platz landet der FC St. Pauli in der 1. Bundesliga 2025/26?]]</f>
        <v>-5</v>
      </c>
      <c r="E843" t="s">
        <v>56</v>
      </c>
      <c r="F843" s="5"/>
      <c r="G843" t="s">
        <v>14</v>
      </c>
      <c r="H843" t="s">
        <v>54</v>
      </c>
      <c r="I843" t="s">
        <v>56</v>
      </c>
      <c r="J843" t="s">
        <v>43</v>
      </c>
      <c r="K843">
        <f t="shared" si="156"/>
        <v>1</v>
      </c>
      <c r="L843">
        <f t="shared" si="157"/>
        <v>0</v>
      </c>
      <c r="M843">
        <f t="shared" si="158"/>
        <v>0</v>
      </c>
      <c r="N843">
        <f t="shared" si="159"/>
        <v>0</v>
      </c>
      <c r="O843" s="5">
        <f>SUM(Table1[[#This Row],[Spalte5]:[Spalte6]])*5</f>
        <v>5</v>
      </c>
      <c r="P843" t="s">
        <v>34</v>
      </c>
      <c r="Q843" t="s">
        <v>78</v>
      </c>
      <c r="R843" t="s">
        <v>23</v>
      </c>
      <c r="S843">
        <f t="shared" si="160"/>
        <v>0</v>
      </c>
      <c r="T843">
        <f t="shared" si="161"/>
        <v>1</v>
      </c>
      <c r="U843">
        <f t="shared" si="162"/>
        <v>0</v>
      </c>
      <c r="V843" s="5">
        <f>SUM(Table1[[#This Row],[Spalte94]:[Spalte92]])*5</f>
        <v>5</v>
      </c>
      <c r="W843" t="s">
        <v>34</v>
      </c>
      <c r="X843" s="5">
        <f t="shared" si="163"/>
        <v>0</v>
      </c>
      <c r="Y843" t="s">
        <v>18</v>
      </c>
      <c r="Z843" s="5">
        <f t="shared" si="164"/>
        <v>0</v>
      </c>
      <c r="AA843" t="s">
        <v>19</v>
      </c>
      <c r="AB843" s="5">
        <f t="shared" si="165"/>
        <v>0</v>
      </c>
      <c r="AC843" t="s">
        <v>20</v>
      </c>
      <c r="AD843" s="5">
        <f t="shared" si="166"/>
        <v>0</v>
      </c>
      <c r="AE843" t="s">
        <v>28</v>
      </c>
      <c r="AF843" s="5">
        <f t="shared" si="167"/>
        <v>0</v>
      </c>
      <c r="AG843" s="1">
        <v>10</v>
      </c>
      <c r="AH843" s="6">
        <f>ABS(8-Table1[[#This Row],[Die 1. Frauen des FCSP landet in der Regionalliga Nord (12er Liga) auf Rang...?]])</f>
        <v>2</v>
      </c>
      <c r="AI843" s="6">
        <f>0-Table1[[#This Row],[Spalte16]]</f>
        <v>-2</v>
      </c>
      <c r="AJ843" s="1">
        <v>13</v>
      </c>
      <c r="AK843" s="6">
        <f>ABS(16-Table1[[#This Row],[Die U23 des FCSP landet in der Regionalliga Nord (18er Liga) auf Rang....?]])</f>
        <v>3</v>
      </c>
      <c r="AL843" s="6">
        <f>0-Table1[[#This Row],[Spalte17]]</f>
        <v>-3</v>
      </c>
      <c r="AM84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0</v>
      </c>
      <c r="AP843"/>
    </row>
    <row r="844" spans="1:42" x14ac:dyDescent="0.25">
      <c r="A844">
        <v>842</v>
      </c>
      <c r="B844" t="s">
        <v>272</v>
      </c>
      <c r="C844" s="1">
        <v>14</v>
      </c>
      <c r="D844" s="6">
        <f>-18+Table1[[#This Row],[Auf welchem Platz landet der FC St. Pauli in der 1. Bundesliga 2025/26?]]</f>
        <v>-4</v>
      </c>
      <c r="E844" t="s">
        <v>14</v>
      </c>
      <c r="F844" s="5">
        <v>5</v>
      </c>
      <c r="G844" t="s">
        <v>14</v>
      </c>
      <c r="H844" t="s">
        <v>56</v>
      </c>
      <c r="I844" t="s">
        <v>25</v>
      </c>
      <c r="J844" t="s">
        <v>54</v>
      </c>
      <c r="K844">
        <f t="shared" si="156"/>
        <v>1</v>
      </c>
      <c r="L844">
        <f t="shared" si="157"/>
        <v>1</v>
      </c>
      <c r="M844">
        <f t="shared" si="158"/>
        <v>0</v>
      </c>
      <c r="N844">
        <f t="shared" si="159"/>
        <v>0</v>
      </c>
      <c r="O844" s="5">
        <f>SUM(Table1[[#This Row],[Spalte5]:[Spalte6]])*5</f>
        <v>10</v>
      </c>
      <c r="P844" t="s">
        <v>78</v>
      </c>
      <c r="Q844" t="s">
        <v>23</v>
      </c>
      <c r="R844" t="s">
        <v>41</v>
      </c>
      <c r="S844">
        <f t="shared" si="160"/>
        <v>0</v>
      </c>
      <c r="T844">
        <f t="shared" si="161"/>
        <v>1</v>
      </c>
      <c r="U844">
        <f t="shared" si="162"/>
        <v>0</v>
      </c>
      <c r="V844" s="5">
        <f>SUM(Table1[[#This Row],[Spalte94]:[Spalte92]])*5</f>
        <v>5</v>
      </c>
      <c r="W844" t="s">
        <v>23</v>
      </c>
      <c r="X844" s="5">
        <f t="shared" si="163"/>
        <v>0</v>
      </c>
      <c r="Y844" t="s">
        <v>18</v>
      </c>
      <c r="Z844" s="5">
        <f t="shared" si="164"/>
        <v>0</v>
      </c>
      <c r="AA844" t="s">
        <v>19</v>
      </c>
      <c r="AB844" s="5">
        <f t="shared" si="165"/>
        <v>0</v>
      </c>
      <c r="AC844" t="s">
        <v>20</v>
      </c>
      <c r="AD844" s="5">
        <f t="shared" si="166"/>
        <v>0</v>
      </c>
      <c r="AE844" t="s">
        <v>28</v>
      </c>
      <c r="AF844" s="5">
        <f t="shared" si="167"/>
        <v>0</v>
      </c>
      <c r="AG844" s="1">
        <v>3</v>
      </c>
      <c r="AH844" s="6">
        <f>ABS(8-Table1[[#This Row],[Die 1. Frauen des FCSP landet in der Regionalliga Nord (12er Liga) auf Rang...?]])</f>
        <v>5</v>
      </c>
      <c r="AI844" s="6">
        <f>0-Table1[[#This Row],[Spalte16]]</f>
        <v>-5</v>
      </c>
      <c r="AJ844" s="1">
        <v>5</v>
      </c>
      <c r="AK844" s="6">
        <f>ABS(16-Table1[[#This Row],[Die U23 des FCSP landet in der Regionalliga Nord (18er Liga) auf Rang....?]])</f>
        <v>11</v>
      </c>
      <c r="AL844" s="6">
        <f>0-Table1[[#This Row],[Spalte17]]</f>
        <v>-11</v>
      </c>
      <c r="AM84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0</v>
      </c>
      <c r="AP844"/>
    </row>
    <row r="845" spans="1:42" x14ac:dyDescent="0.25">
      <c r="A845">
        <v>843</v>
      </c>
      <c r="B845" t="s">
        <v>416</v>
      </c>
      <c r="C845" s="1">
        <v>12</v>
      </c>
      <c r="D845" s="6">
        <f>-18+Table1[[#This Row],[Auf welchem Platz landet der FC St. Pauli in der 1. Bundesliga 2025/26?]]</f>
        <v>-6</v>
      </c>
      <c r="E845" t="s">
        <v>14</v>
      </c>
      <c r="F845" s="5">
        <v>5</v>
      </c>
      <c r="G845" t="s">
        <v>14</v>
      </c>
      <c r="H845" t="s">
        <v>54</v>
      </c>
      <c r="I845" t="s">
        <v>25</v>
      </c>
      <c r="J845" t="s">
        <v>16</v>
      </c>
      <c r="K845">
        <f t="shared" si="156"/>
        <v>1</v>
      </c>
      <c r="L845">
        <f t="shared" si="157"/>
        <v>1</v>
      </c>
      <c r="M845">
        <f t="shared" si="158"/>
        <v>0</v>
      </c>
      <c r="N845">
        <f t="shared" si="159"/>
        <v>1</v>
      </c>
      <c r="O845" s="5">
        <f>SUM(Table1[[#This Row],[Spalte5]:[Spalte6]])*5</f>
        <v>15</v>
      </c>
      <c r="P845" t="s">
        <v>34</v>
      </c>
      <c r="Q845" t="s">
        <v>23</v>
      </c>
      <c r="R845" t="s">
        <v>15</v>
      </c>
      <c r="S845">
        <f t="shared" si="160"/>
        <v>0</v>
      </c>
      <c r="T845">
        <f t="shared" si="161"/>
        <v>0</v>
      </c>
      <c r="U845">
        <f t="shared" si="162"/>
        <v>0</v>
      </c>
      <c r="V845" s="5">
        <f>SUM(Table1[[#This Row],[Spalte94]:[Spalte92]])*5</f>
        <v>0</v>
      </c>
      <c r="W845" t="s">
        <v>23</v>
      </c>
      <c r="X845" s="5">
        <f t="shared" si="163"/>
        <v>0</v>
      </c>
      <c r="Y845" t="s">
        <v>18</v>
      </c>
      <c r="Z845" s="5">
        <f t="shared" si="164"/>
        <v>0</v>
      </c>
      <c r="AA845" t="s">
        <v>19</v>
      </c>
      <c r="AB845" s="5">
        <f t="shared" si="165"/>
        <v>0</v>
      </c>
      <c r="AC845" t="s">
        <v>20</v>
      </c>
      <c r="AD845" s="5">
        <f t="shared" si="166"/>
        <v>0</v>
      </c>
      <c r="AE845" t="s">
        <v>39</v>
      </c>
      <c r="AF845" s="5">
        <f t="shared" si="167"/>
        <v>0</v>
      </c>
      <c r="AG845" s="1">
        <v>2</v>
      </c>
      <c r="AH845" s="6">
        <f>ABS(8-Table1[[#This Row],[Die 1. Frauen des FCSP landet in der Regionalliga Nord (12er Liga) auf Rang...?]])</f>
        <v>6</v>
      </c>
      <c r="AI845" s="6">
        <f>0-Table1[[#This Row],[Spalte16]]</f>
        <v>-6</v>
      </c>
      <c r="AJ845" s="1">
        <v>8</v>
      </c>
      <c r="AK845" s="6">
        <f>ABS(16-Table1[[#This Row],[Die U23 des FCSP landet in der Regionalliga Nord (18er Liga) auf Rang....?]])</f>
        <v>8</v>
      </c>
      <c r="AL845" s="6">
        <f>0-Table1[[#This Row],[Spalte17]]</f>
        <v>-8</v>
      </c>
      <c r="AM84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0</v>
      </c>
      <c r="AP845"/>
    </row>
    <row r="846" spans="1:42" x14ac:dyDescent="0.25">
      <c r="A846">
        <v>844</v>
      </c>
      <c r="B846" t="s">
        <v>472</v>
      </c>
      <c r="C846" s="1">
        <v>10</v>
      </c>
      <c r="D846" s="6">
        <f>-18+Table1[[#This Row],[Auf welchem Platz landet der FC St. Pauli in der 1. Bundesliga 2025/26?]]</f>
        <v>-8</v>
      </c>
      <c r="E846" t="s">
        <v>98</v>
      </c>
      <c r="F846" s="5"/>
      <c r="G846" t="s">
        <v>14</v>
      </c>
      <c r="H846" t="s">
        <v>16</v>
      </c>
      <c r="I846" t="s">
        <v>25</v>
      </c>
      <c r="J846" t="s">
        <v>56</v>
      </c>
      <c r="K846">
        <f t="shared" si="156"/>
        <v>1</v>
      </c>
      <c r="L846">
        <f t="shared" si="157"/>
        <v>1</v>
      </c>
      <c r="M846">
        <f t="shared" si="158"/>
        <v>0</v>
      </c>
      <c r="N846">
        <f t="shared" si="159"/>
        <v>1</v>
      </c>
      <c r="O846" s="5">
        <f>SUM(Table1[[#This Row],[Spalte5]:[Spalte6]])*5</f>
        <v>15</v>
      </c>
      <c r="P846" t="s">
        <v>34</v>
      </c>
      <c r="Q846" t="s">
        <v>15</v>
      </c>
      <c r="R846" t="s">
        <v>78</v>
      </c>
      <c r="S846">
        <f t="shared" si="160"/>
        <v>0</v>
      </c>
      <c r="T846">
        <f t="shared" si="161"/>
        <v>1</v>
      </c>
      <c r="U846">
        <f t="shared" si="162"/>
        <v>0</v>
      </c>
      <c r="V846" s="5">
        <f>SUM(Table1[[#This Row],[Spalte94]:[Spalte92]])*5</f>
        <v>5</v>
      </c>
      <c r="W846" t="s">
        <v>17</v>
      </c>
      <c r="X846" s="5">
        <f t="shared" si="163"/>
        <v>0</v>
      </c>
      <c r="Y846" t="s">
        <v>46</v>
      </c>
      <c r="Z846" s="5">
        <f t="shared" si="164"/>
        <v>0</v>
      </c>
      <c r="AA846" t="s">
        <v>19</v>
      </c>
      <c r="AB846" s="5">
        <f t="shared" si="165"/>
        <v>0</v>
      </c>
      <c r="AC846" t="s">
        <v>20</v>
      </c>
      <c r="AD846" s="5">
        <f t="shared" si="166"/>
        <v>0</v>
      </c>
      <c r="AE846" t="s">
        <v>32</v>
      </c>
      <c r="AF846" s="5">
        <f t="shared" si="167"/>
        <v>0</v>
      </c>
      <c r="AG846" s="1">
        <v>6</v>
      </c>
      <c r="AH846" s="6">
        <f>ABS(8-Table1[[#This Row],[Die 1. Frauen des FCSP landet in der Regionalliga Nord (12er Liga) auf Rang...?]])</f>
        <v>2</v>
      </c>
      <c r="AI846" s="6">
        <f>0-Table1[[#This Row],[Spalte16]]</f>
        <v>-2</v>
      </c>
      <c r="AJ846" s="1">
        <v>6</v>
      </c>
      <c r="AK846" s="6">
        <f>ABS(16-Table1[[#This Row],[Die U23 des FCSP landet in der Regionalliga Nord (18er Liga) auf Rang....?]])</f>
        <v>10</v>
      </c>
      <c r="AL846" s="6">
        <f>0-Table1[[#This Row],[Spalte17]]</f>
        <v>-10</v>
      </c>
      <c r="AM84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0</v>
      </c>
      <c r="AP846"/>
    </row>
    <row r="847" spans="1:42" x14ac:dyDescent="0.25">
      <c r="A847">
        <v>845</v>
      </c>
      <c r="B847" t="s">
        <v>794</v>
      </c>
      <c r="C847" s="1">
        <v>10</v>
      </c>
      <c r="D847" s="6">
        <f>-18+Table1[[#This Row],[Auf welchem Platz landet der FC St. Pauli in der 1. Bundesliga 2025/26?]]</f>
        <v>-8</v>
      </c>
      <c r="E847" t="s">
        <v>98</v>
      </c>
      <c r="F847" s="5"/>
      <c r="G847" t="s">
        <v>56</v>
      </c>
      <c r="H847" t="s">
        <v>17</v>
      </c>
      <c r="I847" t="s">
        <v>16</v>
      </c>
      <c r="J847" t="s">
        <v>14</v>
      </c>
      <c r="K847">
        <f t="shared" si="156"/>
        <v>1</v>
      </c>
      <c r="L847">
        <f t="shared" si="157"/>
        <v>0</v>
      </c>
      <c r="M847">
        <f t="shared" si="158"/>
        <v>1</v>
      </c>
      <c r="N847">
        <f t="shared" si="159"/>
        <v>1</v>
      </c>
      <c r="O847" s="5">
        <f>SUM(Table1[[#This Row],[Spalte5]:[Spalte6]])*5</f>
        <v>15</v>
      </c>
      <c r="P847" t="s">
        <v>41</v>
      </c>
      <c r="Q847" t="s">
        <v>34</v>
      </c>
      <c r="R847" t="s">
        <v>24</v>
      </c>
      <c r="S847">
        <f t="shared" si="160"/>
        <v>0</v>
      </c>
      <c r="T847">
        <f t="shared" si="161"/>
        <v>0</v>
      </c>
      <c r="U847">
        <f t="shared" si="162"/>
        <v>0</v>
      </c>
      <c r="V847" s="5">
        <f>SUM(Table1[[#This Row],[Spalte94]:[Spalte92]])*5</f>
        <v>0</v>
      </c>
      <c r="W847" t="s">
        <v>15</v>
      </c>
      <c r="X847" s="5">
        <f t="shared" si="163"/>
        <v>0</v>
      </c>
      <c r="Y847" t="s">
        <v>48</v>
      </c>
      <c r="Z847" s="5">
        <f t="shared" si="164"/>
        <v>0</v>
      </c>
      <c r="AA847" t="s">
        <v>19</v>
      </c>
      <c r="AB847" s="5">
        <f t="shared" si="165"/>
        <v>0</v>
      </c>
      <c r="AC847" t="s">
        <v>20</v>
      </c>
      <c r="AD847" s="5">
        <f t="shared" si="166"/>
        <v>0</v>
      </c>
      <c r="AE847" t="s">
        <v>32</v>
      </c>
      <c r="AF847" s="5">
        <f t="shared" si="167"/>
        <v>0</v>
      </c>
      <c r="AG847" s="1">
        <v>2</v>
      </c>
      <c r="AH847" s="6">
        <f>ABS(8-Table1[[#This Row],[Die 1. Frauen des FCSP landet in der Regionalliga Nord (12er Liga) auf Rang...?]])</f>
        <v>6</v>
      </c>
      <c r="AI847" s="6">
        <f>0-Table1[[#This Row],[Spalte16]]</f>
        <v>-6</v>
      </c>
      <c r="AJ847" s="1">
        <v>15</v>
      </c>
      <c r="AK847" s="6">
        <f>ABS(16-Table1[[#This Row],[Die U23 des FCSP landet in der Regionalliga Nord (18er Liga) auf Rang....?]])</f>
        <v>1</v>
      </c>
      <c r="AL847" s="6">
        <f>0-Table1[[#This Row],[Spalte17]]</f>
        <v>-1</v>
      </c>
      <c r="AM84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0</v>
      </c>
      <c r="AP847"/>
    </row>
    <row r="848" spans="1:42" x14ac:dyDescent="0.25">
      <c r="A848">
        <v>846</v>
      </c>
      <c r="B848" t="s">
        <v>936</v>
      </c>
      <c r="C848" s="1">
        <v>12</v>
      </c>
      <c r="D848" s="6">
        <f>-18+Table1[[#This Row],[Auf welchem Platz landet der FC St. Pauli in der 1. Bundesliga 2025/26?]]</f>
        <v>-6</v>
      </c>
      <c r="E848" t="s">
        <v>25</v>
      </c>
      <c r="F848" s="5"/>
      <c r="G848" t="s">
        <v>14</v>
      </c>
      <c r="H848" t="s">
        <v>54</v>
      </c>
      <c r="I848" t="s">
        <v>25</v>
      </c>
      <c r="J848" t="s">
        <v>56</v>
      </c>
      <c r="K848">
        <f t="shared" si="156"/>
        <v>1</v>
      </c>
      <c r="L848">
        <f t="shared" si="157"/>
        <v>1</v>
      </c>
      <c r="M848">
        <f t="shared" si="158"/>
        <v>0</v>
      </c>
      <c r="N848">
        <f t="shared" si="159"/>
        <v>0</v>
      </c>
      <c r="O848" s="5">
        <f>SUM(Table1[[#This Row],[Spalte5]:[Spalte6]])*5</f>
        <v>10</v>
      </c>
      <c r="P848" t="s">
        <v>78</v>
      </c>
      <c r="Q848" t="s">
        <v>15</v>
      </c>
      <c r="R848" t="s">
        <v>34</v>
      </c>
      <c r="S848">
        <f t="shared" si="160"/>
        <v>0</v>
      </c>
      <c r="T848">
        <f t="shared" si="161"/>
        <v>1</v>
      </c>
      <c r="U848">
        <f t="shared" si="162"/>
        <v>0</v>
      </c>
      <c r="V848" s="5">
        <f>SUM(Table1[[#This Row],[Spalte94]:[Spalte92]])*5</f>
        <v>5</v>
      </c>
      <c r="W848" t="s">
        <v>34</v>
      </c>
      <c r="X848" s="5">
        <f t="shared" si="163"/>
        <v>0</v>
      </c>
      <c r="Y848" t="s">
        <v>18</v>
      </c>
      <c r="Z848" s="5">
        <f t="shared" si="164"/>
        <v>0</v>
      </c>
      <c r="AA848" t="s">
        <v>19</v>
      </c>
      <c r="AB848" s="5">
        <f t="shared" si="165"/>
        <v>0</v>
      </c>
      <c r="AC848" t="s">
        <v>20</v>
      </c>
      <c r="AD848" s="5">
        <f t="shared" si="166"/>
        <v>0</v>
      </c>
      <c r="AE848" t="s">
        <v>28</v>
      </c>
      <c r="AF848" s="5">
        <f t="shared" si="167"/>
        <v>0</v>
      </c>
      <c r="AG848" s="1">
        <v>3</v>
      </c>
      <c r="AH848" s="6">
        <f>ABS(8-Table1[[#This Row],[Die 1. Frauen des FCSP landet in der Regionalliga Nord (12er Liga) auf Rang...?]])</f>
        <v>5</v>
      </c>
      <c r="AI848" s="6">
        <f>0-Table1[[#This Row],[Spalte16]]</f>
        <v>-5</v>
      </c>
      <c r="AJ848" s="1">
        <v>12</v>
      </c>
      <c r="AK848" s="6">
        <f>ABS(16-Table1[[#This Row],[Die U23 des FCSP landet in der Regionalliga Nord (18er Liga) auf Rang....?]])</f>
        <v>4</v>
      </c>
      <c r="AL848" s="6">
        <f>0-Table1[[#This Row],[Spalte17]]</f>
        <v>-4</v>
      </c>
      <c r="AM84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0</v>
      </c>
      <c r="AP848"/>
    </row>
    <row r="849" spans="1:42" x14ac:dyDescent="0.25">
      <c r="A849">
        <v>847</v>
      </c>
      <c r="B849" t="s">
        <v>626</v>
      </c>
      <c r="C849" s="1">
        <v>9</v>
      </c>
      <c r="D849" s="6">
        <f>-18+Table1[[#This Row],[Auf welchem Platz landet der FC St. Pauli in der 1. Bundesliga 2025/26?]]</f>
        <v>-9</v>
      </c>
      <c r="E849" t="s">
        <v>14</v>
      </c>
      <c r="F849" s="5">
        <v>5</v>
      </c>
      <c r="G849" t="s">
        <v>14</v>
      </c>
      <c r="H849" t="s">
        <v>25</v>
      </c>
      <c r="I849" t="s">
        <v>56</v>
      </c>
      <c r="J849" t="s">
        <v>16</v>
      </c>
      <c r="K849">
        <f t="shared" si="156"/>
        <v>1</v>
      </c>
      <c r="L849">
        <f t="shared" si="157"/>
        <v>1</v>
      </c>
      <c r="M849">
        <f t="shared" si="158"/>
        <v>0</v>
      </c>
      <c r="N849">
        <f t="shared" si="159"/>
        <v>1</v>
      </c>
      <c r="O849" s="5">
        <f>SUM(Table1[[#This Row],[Spalte5]:[Spalte6]])*5</f>
        <v>15</v>
      </c>
      <c r="P849" t="s">
        <v>34</v>
      </c>
      <c r="Q849" t="s">
        <v>78</v>
      </c>
      <c r="R849" t="s">
        <v>15</v>
      </c>
      <c r="S849">
        <f t="shared" si="160"/>
        <v>0</v>
      </c>
      <c r="T849">
        <f t="shared" si="161"/>
        <v>1</v>
      </c>
      <c r="U849">
        <f t="shared" si="162"/>
        <v>0</v>
      </c>
      <c r="V849" s="5">
        <f>SUM(Table1[[#This Row],[Spalte94]:[Spalte92]])*5</f>
        <v>5</v>
      </c>
      <c r="W849" t="s">
        <v>34</v>
      </c>
      <c r="X849" s="5">
        <f t="shared" si="163"/>
        <v>0</v>
      </c>
      <c r="Y849" t="s">
        <v>46</v>
      </c>
      <c r="Z849" s="5">
        <f t="shared" si="164"/>
        <v>0</v>
      </c>
      <c r="AA849" t="s">
        <v>65</v>
      </c>
      <c r="AB849" s="5">
        <f t="shared" si="165"/>
        <v>5</v>
      </c>
      <c r="AC849" t="s">
        <v>20</v>
      </c>
      <c r="AD849" s="5">
        <f t="shared" si="166"/>
        <v>0</v>
      </c>
      <c r="AE849" t="s">
        <v>32</v>
      </c>
      <c r="AF849" s="5">
        <f t="shared" si="167"/>
        <v>0</v>
      </c>
      <c r="AG849" s="1">
        <v>5</v>
      </c>
      <c r="AH849" s="6">
        <f>ABS(8-Table1[[#This Row],[Die 1. Frauen des FCSP landet in der Regionalliga Nord (12er Liga) auf Rang...?]])</f>
        <v>3</v>
      </c>
      <c r="AI849" s="6">
        <f>0-Table1[[#This Row],[Spalte16]]</f>
        <v>-3</v>
      </c>
      <c r="AJ849" s="1">
        <v>3</v>
      </c>
      <c r="AK849" s="6">
        <f>ABS(16-Table1[[#This Row],[Die U23 des FCSP landet in der Regionalliga Nord (18er Liga) auf Rang....?]])</f>
        <v>13</v>
      </c>
      <c r="AL849" s="6">
        <f>0-Table1[[#This Row],[Spalte17]]</f>
        <v>-13</v>
      </c>
      <c r="AM84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0</v>
      </c>
      <c r="AP849"/>
    </row>
    <row r="850" spans="1:42" x14ac:dyDescent="0.25">
      <c r="A850">
        <v>848</v>
      </c>
      <c r="B850" t="s">
        <v>762</v>
      </c>
      <c r="C850" s="1">
        <v>7</v>
      </c>
      <c r="D850" s="6">
        <f>-18+Table1[[#This Row],[Auf welchem Platz landet der FC St. Pauli in der 1. Bundesliga 2025/26?]]</f>
        <v>-11</v>
      </c>
      <c r="E850" t="s">
        <v>14</v>
      </c>
      <c r="F850" s="5">
        <v>5</v>
      </c>
      <c r="G850" t="s">
        <v>14</v>
      </c>
      <c r="H850" t="s">
        <v>56</v>
      </c>
      <c r="I850" t="s">
        <v>17</v>
      </c>
      <c r="J850" t="s">
        <v>54</v>
      </c>
      <c r="K850">
        <f t="shared" si="156"/>
        <v>1</v>
      </c>
      <c r="L850">
        <f t="shared" si="157"/>
        <v>0</v>
      </c>
      <c r="M850">
        <f t="shared" si="158"/>
        <v>1</v>
      </c>
      <c r="N850">
        <f t="shared" si="159"/>
        <v>0</v>
      </c>
      <c r="O850" s="5">
        <f>SUM(Table1[[#This Row],[Spalte5]:[Spalte6]])*5</f>
        <v>10</v>
      </c>
      <c r="P850" t="s">
        <v>78</v>
      </c>
      <c r="Q850" t="s">
        <v>34</v>
      </c>
      <c r="R850" t="s">
        <v>23</v>
      </c>
      <c r="S850">
        <f t="shared" si="160"/>
        <v>0</v>
      </c>
      <c r="T850">
        <f t="shared" si="161"/>
        <v>1</v>
      </c>
      <c r="U850">
        <f t="shared" si="162"/>
        <v>0</v>
      </c>
      <c r="V850" s="5">
        <f>SUM(Table1[[#This Row],[Spalte94]:[Spalte92]])*5</f>
        <v>5</v>
      </c>
      <c r="W850" t="s">
        <v>58</v>
      </c>
      <c r="X850" s="5">
        <f t="shared" si="163"/>
        <v>0</v>
      </c>
      <c r="Y850" t="s">
        <v>18</v>
      </c>
      <c r="Z850" s="5">
        <f t="shared" si="164"/>
        <v>0</v>
      </c>
      <c r="AA850" t="s">
        <v>19</v>
      </c>
      <c r="AB850" s="5">
        <f t="shared" si="165"/>
        <v>0</v>
      </c>
      <c r="AC850" t="s">
        <v>20</v>
      </c>
      <c r="AD850" s="5">
        <f t="shared" si="166"/>
        <v>0</v>
      </c>
      <c r="AE850" t="s">
        <v>28</v>
      </c>
      <c r="AF850" s="5">
        <f t="shared" si="167"/>
        <v>0</v>
      </c>
      <c r="AG850" s="1">
        <v>3</v>
      </c>
      <c r="AH850" s="6">
        <f>ABS(8-Table1[[#This Row],[Die 1. Frauen des FCSP landet in der Regionalliga Nord (12er Liga) auf Rang...?]])</f>
        <v>5</v>
      </c>
      <c r="AI850" s="6">
        <f>0-Table1[[#This Row],[Spalte16]]</f>
        <v>-5</v>
      </c>
      <c r="AJ850" s="1">
        <v>12</v>
      </c>
      <c r="AK850" s="6">
        <f>ABS(16-Table1[[#This Row],[Die U23 des FCSP landet in der Regionalliga Nord (18er Liga) auf Rang....?]])</f>
        <v>4</v>
      </c>
      <c r="AL850" s="6">
        <f>0-Table1[[#This Row],[Spalte17]]</f>
        <v>-4</v>
      </c>
      <c r="AM85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0</v>
      </c>
      <c r="AP850"/>
    </row>
    <row r="851" spans="1:42" x14ac:dyDescent="0.25">
      <c r="A851">
        <v>849</v>
      </c>
      <c r="B851" t="s">
        <v>86</v>
      </c>
      <c r="C851" s="1">
        <v>11</v>
      </c>
      <c r="D851" s="6">
        <f>-18+Table1[[#This Row],[Auf welchem Platz landet der FC St. Pauli in der 1. Bundesliga 2025/26?]]</f>
        <v>-7</v>
      </c>
      <c r="E851" t="s">
        <v>14</v>
      </c>
      <c r="F851" s="5">
        <v>5</v>
      </c>
      <c r="G851" t="s">
        <v>17</v>
      </c>
      <c r="H851" t="s">
        <v>14</v>
      </c>
      <c r="I851" t="s">
        <v>56</v>
      </c>
      <c r="J851" t="s">
        <v>25</v>
      </c>
      <c r="K851">
        <f t="shared" si="156"/>
        <v>1</v>
      </c>
      <c r="L851">
        <f t="shared" si="157"/>
        <v>1</v>
      </c>
      <c r="M851">
        <f t="shared" si="158"/>
        <v>1</v>
      </c>
      <c r="N851">
        <f t="shared" si="159"/>
        <v>0</v>
      </c>
      <c r="O851" s="5">
        <f>SUM(Table1[[#This Row],[Spalte5]:[Spalte6]])*5</f>
        <v>15</v>
      </c>
      <c r="P851" t="s">
        <v>34</v>
      </c>
      <c r="Q851" t="s">
        <v>23</v>
      </c>
      <c r="R851" t="s">
        <v>78</v>
      </c>
      <c r="S851">
        <f t="shared" si="160"/>
        <v>0</v>
      </c>
      <c r="T851">
        <f t="shared" si="161"/>
        <v>1</v>
      </c>
      <c r="U851">
        <f t="shared" si="162"/>
        <v>0</v>
      </c>
      <c r="V851" s="5">
        <f>SUM(Table1[[#This Row],[Spalte94]:[Spalte92]])*5</f>
        <v>5</v>
      </c>
      <c r="W851" t="s">
        <v>15</v>
      </c>
      <c r="X851" s="5">
        <f t="shared" si="163"/>
        <v>0</v>
      </c>
      <c r="Y851" t="s">
        <v>18</v>
      </c>
      <c r="Z851" s="5">
        <f t="shared" si="164"/>
        <v>0</v>
      </c>
      <c r="AA851" t="s">
        <v>19</v>
      </c>
      <c r="AB851" s="5">
        <f t="shared" si="165"/>
        <v>0</v>
      </c>
      <c r="AC851" t="s">
        <v>31</v>
      </c>
      <c r="AD851" s="5">
        <f t="shared" si="166"/>
        <v>0</v>
      </c>
      <c r="AE851" t="s">
        <v>39</v>
      </c>
      <c r="AF851" s="5">
        <f t="shared" si="167"/>
        <v>0</v>
      </c>
      <c r="AG851" s="1">
        <v>4</v>
      </c>
      <c r="AH851" s="6">
        <f>ABS(8-Table1[[#This Row],[Die 1. Frauen des FCSP landet in der Regionalliga Nord (12er Liga) auf Rang...?]])</f>
        <v>4</v>
      </c>
      <c r="AI851" s="6">
        <f>0-Table1[[#This Row],[Spalte16]]</f>
        <v>-4</v>
      </c>
      <c r="AJ851" s="1">
        <v>2</v>
      </c>
      <c r="AK851" s="6">
        <f>ABS(16-Table1[[#This Row],[Die U23 des FCSP landet in der Regionalliga Nord (18er Liga) auf Rang....?]])</f>
        <v>14</v>
      </c>
      <c r="AL851" s="6">
        <f>0-Table1[[#This Row],[Spalte17]]</f>
        <v>-14</v>
      </c>
      <c r="AM85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0</v>
      </c>
      <c r="AP851"/>
    </row>
    <row r="852" spans="1:42" x14ac:dyDescent="0.25">
      <c r="A852">
        <v>850</v>
      </c>
      <c r="B852" t="s">
        <v>960</v>
      </c>
      <c r="C852" s="1">
        <v>12</v>
      </c>
      <c r="D852" s="6">
        <f>-18+Table1[[#This Row],[Auf welchem Platz landet der FC St. Pauli in der 1. Bundesliga 2025/26?]]</f>
        <v>-6</v>
      </c>
      <c r="E852" t="s">
        <v>14</v>
      </c>
      <c r="F852" s="5">
        <v>5</v>
      </c>
      <c r="G852" t="s">
        <v>25</v>
      </c>
      <c r="H852" t="s">
        <v>14</v>
      </c>
      <c r="I852" t="s">
        <v>56</v>
      </c>
      <c r="J852" t="s">
        <v>54</v>
      </c>
      <c r="K852">
        <f t="shared" si="156"/>
        <v>1</v>
      </c>
      <c r="L852">
        <f t="shared" si="157"/>
        <v>1</v>
      </c>
      <c r="M852">
        <f t="shared" si="158"/>
        <v>0</v>
      </c>
      <c r="N852">
        <f t="shared" si="159"/>
        <v>0</v>
      </c>
      <c r="O852" s="5">
        <f>SUM(Table1[[#This Row],[Spalte5]:[Spalte6]])*5</f>
        <v>10</v>
      </c>
      <c r="P852" t="s">
        <v>78</v>
      </c>
      <c r="Q852" t="s">
        <v>41</v>
      </c>
      <c r="R852" t="s">
        <v>34</v>
      </c>
      <c r="S852">
        <f t="shared" si="160"/>
        <v>0</v>
      </c>
      <c r="T852">
        <f t="shared" si="161"/>
        <v>1</v>
      </c>
      <c r="U852">
        <f t="shared" si="162"/>
        <v>0</v>
      </c>
      <c r="V852" s="5">
        <f>SUM(Table1[[#This Row],[Spalte94]:[Spalte92]])*5</f>
        <v>5</v>
      </c>
      <c r="W852" t="s">
        <v>15</v>
      </c>
      <c r="X852" s="5">
        <f t="shared" si="163"/>
        <v>0</v>
      </c>
      <c r="Y852" t="s">
        <v>18</v>
      </c>
      <c r="Z852" s="5">
        <f t="shared" si="164"/>
        <v>0</v>
      </c>
      <c r="AA852" t="s">
        <v>19</v>
      </c>
      <c r="AB852" s="5">
        <f t="shared" si="165"/>
        <v>0</v>
      </c>
      <c r="AC852" t="s">
        <v>20</v>
      </c>
      <c r="AD852" s="5">
        <f t="shared" si="166"/>
        <v>0</v>
      </c>
      <c r="AE852" t="s">
        <v>39</v>
      </c>
      <c r="AF852" s="5">
        <f t="shared" si="167"/>
        <v>0</v>
      </c>
      <c r="AG852" s="1">
        <v>4</v>
      </c>
      <c r="AH852" s="6">
        <f>ABS(8-Table1[[#This Row],[Die 1. Frauen des FCSP landet in der Regionalliga Nord (12er Liga) auf Rang...?]])</f>
        <v>4</v>
      </c>
      <c r="AI852" s="6">
        <f>0-Table1[[#This Row],[Spalte16]]</f>
        <v>-4</v>
      </c>
      <c r="AJ852" s="1">
        <v>6</v>
      </c>
      <c r="AK852" s="6">
        <f>ABS(16-Table1[[#This Row],[Die U23 des FCSP landet in der Regionalliga Nord (18er Liga) auf Rang....?]])</f>
        <v>10</v>
      </c>
      <c r="AL852" s="6">
        <f>0-Table1[[#This Row],[Spalte17]]</f>
        <v>-10</v>
      </c>
      <c r="AM85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0</v>
      </c>
      <c r="AP852"/>
    </row>
    <row r="853" spans="1:42" x14ac:dyDescent="0.25">
      <c r="A853">
        <v>851</v>
      </c>
      <c r="B853" t="s">
        <v>248</v>
      </c>
      <c r="C853" s="1">
        <v>8</v>
      </c>
      <c r="D853" s="6">
        <f>-18+Table1[[#This Row],[Auf welchem Platz landet der FC St. Pauli in der 1. Bundesliga 2025/26?]]</f>
        <v>-10</v>
      </c>
      <c r="E853" t="s">
        <v>56</v>
      </c>
      <c r="F853" s="5"/>
      <c r="G853" t="s">
        <v>56</v>
      </c>
      <c r="H853" t="s">
        <v>14</v>
      </c>
      <c r="I853" t="s">
        <v>54</v>
      </c>
      <c r="J853" t="s">
        <v>25</v>
      </c>
      <c r="K853">
        <f t="shared" si="156"/>
        <v>1</v>
      </c>
      <c r="L853">
        <f t="shared" si="157"/>
        <v>1</v>
      </c>
      <c r="M853">
        <f t="shared" si="158"/>
        <v>0</v>
      </c>
      <c r="N853">
        <f t="shared" si="159"/>
        <v>0</v>
      </c>
      <c r="O853" s="5">
        <f>SUM(Table1[[#This Row],[Spalte5]:[Spalte6]])*5</f>
        <v>10</v>
      </c>
      <c r="P853" t="s">
        <v>34</v>
      </c>
      <c r="Q853" t="s">
        <v>15</v>
      </c>
      <c r="R853" t="s">
        <v>23</v>
      </c>
      <c r="S853">
        <f t="shared" si="160"/>
        <v>0</v>
      </c>
      <c r="T853">
        <f t="shared" si="161"/>
        <v>0</v>
      </c>
      <c r="U853">
        <f t="shared" si="162"/>
        <v>0</v>
      </c>
      <c r="V853" s="5">
        <f>SUM(Table1[[#This Row],[Spalte94]:[Spalte92]])*5</f>
        <v>0</v>
      </c>
      <c r="W853" t="s">
        <v>34</v>
      </c>
      <c r="X853" s="5">
        <f t="shared" si="163"/>
        <v>0</v>
      </c>
      <c r="Y853" t="s">
        <v>18</v>
      </c>
      <c r="Z853" s="5">
        <f t="shared" si="164"/>
        <v>0</v>
      </c>
      <c r="AA853" t="s">
        <v>19</v>
      </c>
      <c r="AB853" s="5">
        <f t="shared" si="165"/>
        <v>0</v>
      </c>
      <c r="AC853" t="s">
        <v>27</v>
      </c>
      <c r="AD853" s="5">
        <f t="shared" si="166"/>
        <v>5</v>
      </c>
      <c r="AE853" t="s">
        <v>39</v>
      </c>
      <c r="AF853" s="5">
        <f t="shared" si="167"/>
        <v>0</v>
      </c>
      <c r="AG853" s="1">
        <v>5</v>
      </c>
      <c r="AH853" s="6">
        <f>ABS(8-Table1[[#This Row],[Die 1. Frauen des FCSP landet in der Regionalliga Nord (12er Liga) auf Rang...?]])</f>
        <v>3</v>
      </c>
      <c r="AI853" s="6">
        <f>0-Table1[[#This Row],[Spalte16]]</f>
        <v>-3</v>
      </c>
      <c r="AJ853" s="1">
        <v>14</v>
      </c>
      <c r="AK853" s="6">
        <f>ABS(16-Table1[[#This Row],[Die U23 des FCSP landet in der Regionalliga Nord (18er Liga) auf Rang....?]])</f>
        <v>2</v>
      </c>
      <c r="AL853" s="6">
        <f>0-Table1[[#This Row],[Spalte17]]</f>
        <v>-2</v>
      </c>
      <c r="AM85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0</v>
      </c>
      <c r="AP853"/>
    </row>
    <row r="854" spans="1:42" x14ac:dyDescent="0.25">
      <c r="A854">
        <v>852</v>
      </c>
      <c r="B854" t="s">
        <v>585</v>
      </c>
      <c r="C854" s="1">
        <v>13</v>
      </c>
      <c r="D854" s="6">
        <f>-18+Table1[[#This Row],[Auf welchem Platz landet der FC St. Pauli in der 1. Bundesliga 2025/26?]]</f>
        <v>-5</v>
      </c>
      <c r="E854" t="s">
        <v>14</v>
      </c>
      <c r="F854" s="5">
        <v>5</v>
      </c>
      <c r="G854" t="s">
        <v>25</v>
      </c>
      <c r="H854" t="s">
        <v>14</v>
      </c>
      <c r="I854" t="s">
        <v>16</v>
      </c>
      <c r="J854" t="s">
        <v>43</v>
      </c>
      <c r="K854">
        <f t="shared" si="156"/>
        <v>1</v>
      </c>
      <c r="L854">
        <f t="shared" si="157"/>
        <v>1</v>
      </c>
      <c r="M854">
        <f t="shared" si="158"/>
        <v>0</v>
      </c>
      <c r="N854">
        <f t="shared" si="159"/>
        <v>1</v>
      </c>
      <c r="O854" s="5">
        <f>SUM(Table1[[#This Row],[Spalte5]:[Spalte6]])*5</f>
        <v>15</v>
      </c>
      <c r="P854" t="s">
        <v>78</v>
      </c>
      <c r="Q854" t="s">
        <v>41</v>
      </c>
      <c r="R854" t="s">
        <v>34</v>
      </c>
      <c r="S854">
        <f t="shared" si="160"/>
        <v>0</v>
      </c>
      <c r="T854">
        <f t="shared" si="161"/>
        <v>1</v>
      </c>
      <c r="U854">
        <f t="shared" si="162"/>
        <v>0</v>
      </c>
      <c r="V854" s="5">
        <f>SUM(Table1[[#This Row],[Spalte94]:[Spalte92]])*5</f>
        <v>5</v>
      </c>
      <c r="W854" t="s">
        <v>34</v>
      </c>
      <c r="X854" s="5">
        <f t="shared" si="163"/>
        <v>0</v>
      </c>
      <c r="Y854" t="s">
        <v>46</v>
      </c>
      <c r="Z854" s="5">
        <f t="shared" si="164"/>
        <v>0</v>
      </c>
      <c r="AA854" t="s">
        <v>19</v>
      </c>
      <c r="AB854" s="5">
        <f t="shared" si="165"/>
        <v>0</v>
      </c>
      <c r="AC854" t="s">
        <v>20</v>
      </c>
      <c r="AD854" s="5">
        <f t="shared" si="166"/>
        <v>0</v>
      </c>
      <c r="AE854" t="s">
        <v>39</v>
      </c>
      <c r="AF854" s="5">
        <f t="shared" si="167"/>
        <v>0</v>
      </c>
      <c r="AG854" s="1">
        <v>2</v>
      </c>
      <c r="AH854" s="6">
        <f>ABS(8-Table1[[#This Row],[Die 1. Frauen des FCSP landet in der Regionalliga Nord (12er Liga) auf Rang...?]])</f>
        <v>6</v>
      </c>
      <c r="AI854" s="6">
        <f>0-Table1[[#This Row],[Spalte16]]</f>
        <v>-6</v>
      </c>
      <c r="AJ854" s="1">
        <v>2</v>
      </c>
      <c r="AK854" s="6">
        <f>ABS(16-Table1[[#This Row],[Die U23 des FCSP landet in der Regionalliga Nord (18er Liga) auf Rang....?]])</f>
        <v>14</v>
      </c>
      <c r="AL854" s="6">
        <f>0-Table1[[#This Row],[Spalte17]]</f>
        <v>-14</v>
      </c>
      <c r="AM85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0</v>
      </c>
      <c r="AP854"/>
    </row>
    <row r="855" spans="1:42" x14ac:dyDescent="0.25">
      <c r="A855">
        <v>853</v>
      </c>
      <c r="B855" t="s">
        <v>752</v>
      </c>
      <c r="C855" s="1">
        <v>13</v>
      </c>
      <c r="D855" s="6">
        <f>-18+Table1[[#This Row],[Auf welchem Platz landet der FC St. Pauli in der 1. Bundesliga 2025/26?]]</f>
        <v>-5</v>
      </c>
      <c r="E855" t="s">
        <v>14</v>
      </c>
      <c r="F855" s="5">
        <v>5</v>
      </c>
      <c r="G855" t="s">
        <v>14</v>
      </c>
      <c r="H855" t="s">
        <v>56</v>
      </c>
      <c r="I855" t="s">
        <v>25</v>
      </c>
      <c r="J855" t="s">
        <v>43</v>
      </c>
      <c r="K855">
        <f t="shared" si="156"/>
        <v>1</v>
      </c>
      <c r="L855">
        <f t="shared" si="157"/>
        <v>1</v>
      </c>
      <c r="M855">
        <f t="shared" si="158"/>
        <v>0</v>
      </c>
      <c r="N855">
        <f t="shared" si="159"/>
        <v>0</v>
      </c>
      <c r="O855" s="5">
        <f>SUM(Table1[[#This Row],[Spalte5]:[Spalte6]])*5</f>
        <v>10</v>
      </c>
      <c r="P855" t="s">
        <v>78</v>
      </c>
      <c r="Q855" t="s">
        <v>34</v>
      </c>
      <c r="R855" t="s">
        <v>58</v>
      </c>
      <c r="S855">
        <f t="shared" si="160"/>
        <v>0</v>
      </c>
      <c r="T855">
        <f t="shared" si="161"/>
        <v>1</v>
      </c>
      <c r="U855">
        <f t="shared" si="162"/>
        <v>0</v>
      </c>
      <c r="V855" s="5">
        <f>SUM(Table1[[#This Row],[Spalte94]:[Spalte92]])*5</f>
        <v>5</v>
      </c>
      <c r="W855" t="s">
        <v>58</v>
      </c>
      <c r="X855" s="5">
        <f t="shared" si="163"/>
        <v>0</v>
      </c>
      <c r="Y855" t="s">
        <v>30</v>
      </c>
      <c r="Z855" s="5">
        <f t="shared" si="164"/>
        <v>0</v>
      </c>
      <c r="AA855" t="s">
        <v>19</v>
      </c>
      <c r="AB855" s="5">
        <f t="shared" si="165"/>
        <v>0</v>
      </c>
      <c r="AC855" t="s">
        <v>20</v>
      </c>
      <c r="AD855" s="5">
        <f t="shared" si="166"/>
        <v>0</v>
      </c>
      <c r="AE855" t="s">
        <v>28</v>
      </c>
      <c r="AF855" s="5">
        <f t="shared" si="167"/>
        <v>0</v>
      </c>
      <c r="AG855" s="1">
        <v>3</v>
      </c>
      <c r="AH855" s="6">
        <f>ABS(8-Table1[[#This Row],[Die 1. Frauen des FCSP landet in der Regionalliga Nord (12er Liga) auf Rang...?]])</f>
        <v>5</v>
      </c>
      <c r="AI855" s="6">
        <f>0-Table1[[#This Row],[Spalte16]]</f>
        <v>-5</v>
      </c>
      <c r="AJ855" s="1">
        <v>5</v>
      </c>
      <c r="AK855" s="6">
        <f>ABS(16-Table1[[#This Row],[Die U23 des FCSP landet in der Regionalliga Nord (18er Liga) auf Rang....?]])</f>
        <v>11</v>
      </c>
      <c r="AL855" s="6">
        <f>0-Table1[[#This Row],[Spalte17]]</f>
        <v>-11</v>
      </c>
      <c r="AM85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-1</v>
      </c>
      <c r="AP855"/>
    </row>
    <row r="856" spans="1:42" x14ac:dyDescent="0.25">
      <c r="A856">
        <v>854</v>
      </c>
      <c r="B856" t="s">
        <v>914</v>
      </c>
      <c r="C856" s="1">
        <v>13</v>
      </c>
      <c r="D856" s="6">
        <f>-18+Table1[[#This Row],[Auf welchem Platz landet der FC St. Pauli in der 1. Bundesliga 2025/26?]]</f>
        <v>-5</v>
      </c>
      <c r="E856" t="s">
        <v>14</v>
      </c>
      <c r="F856" s="5">
        <v>5</v>
      </c>
      <c r="G856" t="s">
        <v>56</v>
      </c>
      <c r="H856" t="s">
        <v>14</v>
      </c>
      <c r="I856" t="s">
        <v>43</v>
      </c>
      <c r="J856" t="s">
        <v>54</v>
      </c>
      <c r="K856">
        <f t="shared" si="156"/>
        <v>1</v>
      </c>
      <c r="L856">
        <f t="shared" si="157"/>
        <v>0</v>
      </c>
      <c r="M856">
        <f t="shared" si="158"/>
        <v>0</v>
      </c>
      <c r="N856">
        <f t="shared" si="159"/>
        <v>0</v>
      </c>
      <c r="O856" s="5">
        <f>SUM(Table1[[#This Row],[Spalte5]:[Spalte6]])*5</f>
        <v>5</v>
      </c>
      <c r="P856" t="s">
        <v>34</v>
      </c>
      <c r="Q856" t="s">
        <v>15</v>
      </c>
      <c r="R856" t="s">
        <v>78</v>
      </c>
      <c r="S856">
        <f t="shared" si="160"/>
        <v>0</v>
      </c>
      <c r="T856">
        <f t="shared" si="161"/>
        <v>1</v>
      </c>
      <c r="U856">
        <f t="shared" si="162"/>
        <v>0</v>
      </c>
      <c r="V856" s="5">
        <f>SUM(Table1[[#This Row],[Spalte94]:[Spalte92]])*5</f>
        <v>5</v>
      </c>
      <c r="W856" t="s">
        <v>50</v>
      </c>
      <c r="X856" s="5">
        <f t="shared" si="163"/>
        <v>0</v>
      </c>
      <c r="Y856" t="s">
        <v>26</v>
      </c>
      <c r="Z856" s="5">
        <f t="shared" si="164"/>
        <v>0</v>
      </c>
      <c r="AA856" t="s">
        <v>19</v>
      </c>
      <c r="AB856" s="5">
        <f t="shared" si="165"/>
        <v>0</v>
      </c>
      <c r="AC856" t="s">
        <v>20</v>
      </c>
      <c r="AD856" s="5">
        <f t="shared" si="166"/>
        <v>0</v>
      </c>
      <c r="AE856" t="s">
        <v>137</v>
      </c>
      <c r="AF856" s="5">
        <f t="shared" si="167"/>
        <v>5</v>
      </c>
      <c r="AG856" s="1">
        <v>3</v>
      </c>
      <c r="AH856" s="6">
        <f>ABS(8-Table1[[#This Row],[Die 1. Frauen des FCSP landet in der Regionalliga Nord (12er Liga) auf Rang...?]])</f>
        <v>5</v>
      </c>
      <c r="AI856" s="6">
        <f>0-Table1[[#This Row],[Spalte16]]</f>
        <v>-5</v>
      </c>
      <c r="AJ856" s="1">
        <v>5</v>
      </c>
      <c r="AK856" s="6">
        <f>ABS(16-Table1[[#This Row],[Die U23 des FCSP landet in der Regionalliga Nord (18er Liga) auf Rang....?]])</f>
        <v>11</v>
      </c>
      <c r="AL856" s="6">
        <f>0-Table1[[#This Row],[Spalte17]]</f>
        <v>-11</v>
      </c>
      <c r="AM85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-1</v>
      </c>
      <c r="AP856"/>
    </row>
    <row r="857" spans="1:42" x14ac:dyDescent="0.25">
      <c r="A857">
        <v>855</v>
      </c>
      <c r="B857" t="s">
        <v>611</v>
      </c>
      <c r="C857" s="1">
        <v>13</v>
      </c>
      <c r="D857" s="6">
        <f>-18+Table1[[#This Row],[Auf welchem Platz landet der FC St. Pauli in der 1. Bundesliga 2025/26?]]</f>
        <v>-5</v>
      </c>
      <c r="E857" t="s">
        <v>56</v>
      </c>
      <c r="F857" s="5"/>
      <c r="G857" t="s">
        <v>54</v>
      </c>
      <c r="H857" t="s">
        <v>14</v>
      </c>
      <c r="I857" t="s">
        <v>56</v>
      </c>
      <c r="J857" t="s">
        <v>25</v>
      </c>
      <c r="K857">
        <f t="shared" si="156"/>
        <v>1</v>
      </c>
      <c r="L857">
        <f t="shared" si="157"/>
        <v>1</v>
      </c>
      <c r="M857">
        <f t="shared" si="158"/>
        <v>0</v>
      </c>
      <c r="N857">
        <f t="shared" si="159"/>
        <v>0</v>
      </c>
      <c r="O857" s="5">
        <f>SUM(Table1[[#This Row],[Spalte5]:[Spalte6]])*5</f>
        <v>10</v>
      </c>
      <c r="P857" t="s">
        <v>34</v>
      </c>
      <c r="Q857" t="s">
        <v>78</v>
      </c>
      <c r="R857" t="s">
        <v>133</v>
      </c>
      <c r="S857">
        <f t="shared" si="160"/>
        <v>0</v>
      </c>
      <c r="T857">
        <f t="shared" si="161"/>
        <v>1</v>
      </c>
      <c r="U857">
        <f t="shared" si="162"/>
        <v>0</v>
      </c>
      <c r="V857" s="5">
        <f>SUM(Table1[[#This Row],[Spalte94]:[Spalte92]])*5</f>
        <v>5</v>
      </c>
      <c r="W857" t="s">
        <v>34</v>
      </c>
      <c r="X857" s="5">
        <f t="shared" si="163"/>
        <v>0</v>
      </c>
      <c r="Y857" t="s">
        <v>26</v>
      </c>
      <c r="Z857" s="5">
        <f t="shared" si="164"/>
        <v>0</v>
      </c>
      <c r="AA857" t="s">
        <v>19</v>
      </c>
      <c r="AB857" s="5">
        <f t="shared" si="165"/>
        <v>0</v>
      </c>
      <c r="AC857" t="s">
        <v>20</v>
      </c>
      <c r="AD857" s="5">
        <f t="shared" si="166"/>
        <v>0</v>
      </c>
      <c r="AE857" t="s">
        <v>39</v>
      </c>
      <c r="AF857" s="5">
        <f t="shared" si="167"/>
        <v>0</v>
      </c>
      <c r="AG857" s="1">
        <v>3</v>
      </c>
      <c r="AH857" s="6">
        <f>ABS(8-Table1[[#This Row],[Die 1. Frauen des FCSP landet in der Regionalliga Nord (12er Liga) auf Rang...?]])</f>
        <v>5</v>
      </c>
      <c r="AI857" s="6">
        <f>0-Table1[[#This Row],[Spalte16]]</f>
        <v>-5</v>
      </c>
      <c r="AJ857" s="1">
        <v>10</v>
      </c>
      <c r="AK857" s="6">
        <f>ABS(16-Table1[[#This Row],[Die U23 des FCSP landet in der Regionalliga Nord (18er Liga) auf Rang....?]])</f>
        <v>6</v>
      </c>
      <c r="AL857" s="6">
        <f>0-Table1[[#This Row],[Spalte17]]</f>
        <v>-6</v>
      </c>
      <c r="AM85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-1</v>
      </c>
      <c r="AP857"/>
    </row>
    <row r="858" spans="1:42" x14ac:dyDescent="0.25">
      <c r="A858">
        <v>856</v>
      </c>
      <c r="B858" t="s">
        <v>921</v>
      </c>
      <c r="C858" s="1">
        <v>12</v>
      </c>
      <c r="D858" s="6">
        <f>-18+Table1[[#This Row],[Auf welchem Platz landet der FC St. Pauli in der 1. Bundesliga 2025/26?]]</f>
        <v>-6</v>
      </c>
      <c r="E858" t="s">
        <v>25</v>
      </c>
      <c r="F858" s="5"/>
      <c r="G858" t="s">
        <v>14</v>
      </c>
      <c r="H858" t="s">
        <v>56</v>
      </c>
      <c r="I858" t="s">
        <v>25</v>
      </c>
      <c r="J858" t="s">
        <v>54</v>
      </c>
      <c r="K858">
        <f t="shared" si="156"/>
        <v>1</v>
      </c>
      <c r="L858">
        <f t="shared" si="157"/>
        <v>1</v>
      </c>
      <c r="M858">
        <f t="shared" si="158"/>
        <v>0</v>
      </c>
      <c r="N858">
        <f t="shared" si="159"/>
        <v>0</v>
      </c>
      <c r="O858" s="5">
        <f>SUM(Table1[[#This Row],[Spalte5]:[Spalte6]])*5</f>
        <v>10</v>
      </c>
      <c r="P858" t="s">
        <v>34</v>
      </c>
      <c r="Q858" t="s">
        <v>78</v>
      </c>
      <c r="R858" t="s">
        <v>23</v>
      </c>
      <c r="S858">
        <f t="shared" si="160"/>
        <v>0</v>
      </c>
      <c r="T858">
        <f t="shared" si="161"/>
        <v>1</v>
      </c>
      <c r="U858">
        <f t="shared" si="162"/>
        <v>0</v>
      </c>
      <c r="V858" s="5">
        <f>SUM(Table1[[#This Row],[Spalte94]:[Spalte92]])*5</f>
        <v>5</v>
      </c>
      <c r="W858" t="s">
        <v>34</v>
      </c>
      <c r="X858" s="5">
        <f t="shared" si="163"/>
        <v>0</v>
      </c>
      <c r="Y858" t="s">
        <v>18</v>
      </c>
      <c r="Z858" s="5">
        <f t="shared" si="164"/>
        <v>0</v>
      </c>
      <c r="AA858" t="s">
        <v>19</v>
      </c>
      <c r="AB858" s="5">
        <f t="shared" si="165"/>
        <v>0</v>
      </c>
      <c r="AC858" t="s">
        <v>20</v>
      </c>
      <c r="AD858" s="5">
        <f t="shared" si="166"/>
        <v>0</v>
      </c>
      <c r="AE858" t="s">
        <v>28</v>
      </c>
      <c r="AF858" s="5">
        <f t="shared" si="167"/>
        <v>0</v>
      </c>
      <c r="AG858" s="1">
        <v>3</v>
      </c>
      <c r="AH858" s="6">
        <f>ABS(8-Table1[[#This Row],[Die 1. Frauen des FCSP landet in der Regionalliga Nord (12er Liga) auf Rang...?]])</f>
        <v>5</v>
      </c>
      <c r="AI858" s="6">
        <f>0-Table1[[#This Row],[Spalte16]]</f>
        <v>-5</v>
      </c>
      <c r="AJ858" s="1">
        <v>11</v>
      </c>
      <c r="AK858" s="6">
        <f>ABS(16-Table1[[#This Row],[Die U23 des FCSP landet in der Regionalliga Nord (18er Liga) auf Rang....?]])</f>
        <v>5</v>
      </c>
      <c r="AL858" s="6">
        <f>0-Table1[[#This Row],[Spalte17]]</f>
        <v>-5</v>
      </c>
      <c r="AM85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-1</v>
      </c>
      <c r="AP858"/>
    </row>
    <row r="859" spans="1:42" x14ac:dyDescent="0.25">
      <c r="A859">
        <v>857</v>
      </c>
      <c r="B859" t="s">
        <v>477</v>
      </c>
      <c r="C859" s="1">
        <v>10</v>
      </c>
      <c r="D859" s="6">
        <f>-18+Table1[[#This Row],[Auf welchem Platz landet der FC St. Pauli in der 1. Bundesliga 2025/26?]]</f>
        <v>-8</v>
      </c>
      <c r="E859" t="s">
        <v>25</v>
      </c>
      <c r="F859" s="5"/>
      <c r="G859" t="s">
        <v>54</v>
      </c>
      <c r="H859" t="s">
        <v>25</v>
      </c>
      <c r="I859" t="s">
        <v>17</v>
      </c>
      <c r="J859" t="s">
        <v>16</v>
      </c>
      <c r="K859">
        <f t="shared" si="156"/>
        <v>0</v>
      </c>
      <c r="L859">
        <f t="shared" si="157"/>
        <v>1</v>
      </c>
      <c r="M859">
        <f t="shared" si="158"/>
        <v>1</v>
      </c>
      <c r="N859">
        <f t="shared" si="159"/>
        <v>1</v>
      </c>
      <c r="O859" s="5">
        <f>SUM(Table1[[#This Row],[Spalte5]:[Spalte6]])*5</f>
        <v>15</v>
      </c>
      <c r="P859" t="s">
        <v>34</v>
      </c>
      <c r="Q859" t="s">
        <v>78</v>
      </c>
      <c r="R859" t="s">
        <v>15</v>
      </c>
      <c r="S859">
        <f t="shared" si="160"/>
        <v>0</v>
      </c>
      <c r="T859">
        <f t="shared" si="161"/>
        <v>1</v>
      </c>
      <c r="U859">
        <f t="shared" si="162"/>
        <v>0</v>
      </c>
      <c r="V859" s="5">
        <f>SUM(Table1[[#This Row],[Spalte94]:[Spalte92]])*5</f>
        <v>5</v>
      </c>
      <c r="W859" t="s">
        <v>17</v>
      </c>
      <c r="X859" s="5">
        <f t="shared" si="163"/>
        <v>0</v>
      </c>
      <c r="Y859" t="s">
        <v>48</v>
      </c>
      <c r="Z859" s="5">
        <f t="shared" si="164"/>
        <v>0</v>
      </c>
      <c r="AA859" t="s">
        <v>19</v>
      </c>
      <c r="AB859" s="5">
        <f t="shared" si="165"/>
        <v>0</v>
      </c>
      <c r="AC859" t="s">
        <v>31</v>
      </c>
      <c r="AD859" s="5">
        <f t="shared" si="166"/>
        <v>0</v>
      </c>
      <c r="AE859" t="s">
        <v>32</v>
      </c>
      <c r="AF859" s="5">
        <f t="shared" si="167"/>
        <v>0</v>
      </c>
      <c r="AG859" s="1">
        <v>5</v>
      </c>
      <c r="AH859" s="6">
        <f>ABS(8-Table1[[#This Row],[Die 1. Frauen des FCSP landet in der Regionalliga Nord (12er Liga) auf Rang...?]])</f>
        <v>3</v>
      </c>
      <c r="AI859" s="6">
        <f>0-Table1[[#This Row],[Spalte16]]</f>
        <v>-3</v>
      </c>
      <c r="AJ859" s="1">
        <v>6</v>
      </c>
      <c r="AK859" s="6">
        <f>ABS(16-Table1[[#This Row],[Die U23 des FCSP landet in der Regionalliga Nord (18er Liga) auf Rang....?]])</f>
        <v>10</v>
      </c>
      <c r="AL859" s="6">
        <f>0-Table1[[#This Row],[Spalte17]]</f>
        <v>-10</v>
      </c>
      <c r="AM85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-1</v>
      </c>
      <c r="AP859"/>
    </row>
    <row r="860" spans="1:42" x14ac:dyDescent="0.25">
      <c r="A860">
        <v>858</v>
      </c>
      <c r="B860" t="s">
        <v>365</v>
      </c>
      <c r="C860" s="1">
        <v>13</v>
      </c>
      <c r="D860" s="6">
        <f>-18+Table1[[#This Row],[Auf welchem Platz landet der FC St. Pauli in der 1. Bundesliga 2025/26?]]</f>
        <v>-5</v>
      </c>
      <c r="E860" t="s">
        <v>56</v>
      </c>
      <c r="F860" s="5"/>
      <c r="G860" t="s">
        <v>14</v>
      </c>
      <c r="H860" t="s">
        <v>54</v>
      </c>
      <c r="I860" t="s">
        <v>56</v>
      </c>
      <c r="J860" t="s">
        <v>43</v>
      </c>
      <c r="K860">
        <f t="shared" si="156"/>
        <v>1</v>
      </c>
      <c r="L860">
        <f t="shared" si="157"/>
        <v>0</v>
      </c>
      <c r="M860">
        <f t="shared" si="158"/>
        <v>0</v>
      </c>
      <c r="N860">
        <f t="shared" si="159"/>
        <v>0</v>
      </c>
      <c r="O860" s="5">
        <f>SUM(Table1[[#This Row],[Spalte5]:[Spalte6]])*5</f>
        <v>5</v>
      </c>
      <c r="P860" t="s">
        <v>34</v>
      </c>
      <c r="Q860" t="s">
        <v>78</v>
      </c>
      <c r="R860" t="s">
        <v>15</v>
      </c>
      <c r="S860">
        <f t="shared" si="160"/>
        <v>0</v>
      </c>
      <c r="T860">
        <f t="shared" si="161"/>
        <v>1</v>
      </c>
      <c r="U860">
        <f t="shared" si="162"/>
        <v>0</v>
      </c>
      <c r="V860" s="5">
        <f>SUM(Table1[[#This Row],[Spalte94]:[Spalte92]])*5</f>
        <v>5</v>
      </c>
      <c r="W860" t="s">
        <v>34</v>
      </c>
      <c r="X860" s="5">
        <f t="shared" si="163"/>
        <v>0</v>
      </c>
      <c r="Y860" t="s">
        <v>18</v>
      </c>
      <c r="Z860" s="5">
        <f t="shared" si="164"/>
        <v>0</v>
      </c>
      <c r="AA860" t="s">
        <v>65</v>
      </c>
      <c r="AB860" s="5">
        <f t="shared" si="165"/>
        <v>5</v>
      </c>
      <c r="AC860" t="s">
        <v>20</v>
      </c>
      <c r="AD860" s="5">
        <f t="shared" si="166"/>
        <v>0</v>
      </c>
      <c r="AE860" t="s">
        <v>32</v>
      </c>
      <c r="AF860" s="5">
        <f t="shared" si="167"/>
        <v>0</v>
      </c>
      <c r="AG860" s="1">
        <v>4</v>
      </c>
      <c r="AH860" s="6">
        <f>ABS(8-Table1[[#This Row],[Die 1. Frauen des FCSP landet in der Regionalliga Nord (12er Liga) auf Rang...?]])</f>
        <v>4</v>
      </c>
      <c r="AI860" s="6">
        <f>0-Table1[[#This Row],[Spalte16]]</f>
        <v>-4</v>
      </c>
      <c r="AJ860" s="1">
        <v>14</v>
      </c>
      <c r="AK860" s="6">
        <f>ABS(16-Table1[[#This Row],[Die U23 des FCSP landet in der Regionalliga Nord (18er Liga) auf Rang....?]])</f>
        <v>2</v>
      </c>
      <c r="AL860" s="6">
        <f>0-Table1[[#This Row],[Spalte17]]</f>
        <v>-2</v>
      </c>
      <c r="AM86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-1</v>
      </c>
      <c r="AP860"/>
    </row>
    <row r="861" spans="1:42" x14ac:dyDescent="0.25">
      <c r="A861">
        <v>859</v>
      </c>
      <c r="B861" t="s">
        <v>127</v>
      </c>
      <c r="C861" s="1">
        <v>12</v>
      </c>
      <c r="D861" s="6">
        <f>-18+Table1[[#This Row],[Auf welchem Platz landet der FC St. Pauli in der 1. Bundesliga 2025/26?]]</f>
        <v>-6</v>
      </c>
      <c r="E861" t="s">
        <v>14</v>
      </c>
      <c r="F861" s="5">
        <v>5</v>
      </c>
      <c r="G861" t="s">
        <v>14</v>
      </c>
      <c r="H861" t="s">
        <v>54</v>
      </c>
      <c r="I861" t="s">
        <v>43</v>
      </c>
      <c r="J861" t="s">
        <v>56</v>
      </c>
      <c r="K861">
        <f t="shared" si="156"/>
        <v>1</v>
      </c>
      <c r="L861">
        <f t="shared" si="157"/>
        <v>0</v>
      </c>
      <c r="M861">
        <f t="shared" si="158"/>
        <v>0</v>
      </c>
      <c r="N861">
        <f t="shared" si="159"/>
        <v>0</v>
      </c>
      <c r="O861" s="5">
        <f>SUM(Table1[[#This Row],[Spalte5]:[Spalte6]])*5</f>
        <v>5</v>
      </c>
      <c r="P861" t="s">
        <v>78</v>
      </c>
      <c r="Q861" t="s">
        <v>34</v>
      </c>
      <c r="R861" t="s">
        <v>23</v>
      </c>
      <c r="S861">
        <f t="shared" si="160"/>
        <v>0</v>
      </c>
      <c r="T861">
        <f t="shared" si="161"/>
        <v>1</v>
      </c>
      <c r="U861">
        <f t="shared" si="162"/>
        <v>0</v>
      </c>
      <c r="V861" s="5">
        <f>SUM(Table1[[#This Row],[Spalte94]:[Spalte92]])*5</f>
        <v>5</v>
      </c>
      <c r="W861" t="s">
        <v>23</v>
      </c>
      <c r="X861" s="5">
        <f t="shared" si="163"/>
        <v>0</v>
      </c>
      <c r="Y861" t="s">
        <v>18</v>
      </c>
      <c r="Z861" s="5">
        <f t="shared" si="164"/>
        <v>0</v>
      </c>
      <c r="AA861" t="s">
        <v>19</v>
      </c>
      <c r="AB861" s="5">
        <f t="shared" si="165"/>
        <v>0</v>
      </c>
      <c r="AC861" t="s">
        <v>20</v>
      </c>
      <c r="AD861" s="5">
        <f t="shared" si="166"/>
        <v>0</v>
      </c>
      <c r="AE861" t="s">
        <v>21</v>
      </c>
      <c r="AF861" s="5">
        <f t="shared" si="167"/>
        <v>0</v>
      </c>
      <c r="AG861" s="1">
        <v>1</v>
      </c>
      <c r="AH861" s="6">
        <f>ABS(8-Table1[[#This Row],[Die 1. Frauen des FCSP landet in der Regionalliga Nord (12er Liga) auf Rang...?]])</f>
        <v>7</v>
      </c>
      <c r="AI861" s="6">
        <f>0-Table1[[#This Row],[Spalte16]]</f>
        <v>-7</v>
      </c>
      <c r="AJ861" s="1">
        <v>13</v>
      </c>
      <c r="AK861" s="6">
        <f>ABS(16-Table1[[#This Row],[Die U23 des FCSP landet in der Regionalliga Nord (18er Liga) auf Rang....?]])</f>
        <v>3</v>
      </c>
      <c r="AL861" s="6">
        <f>0-Table1[[#This Row],[Spalte17]]</f>
        <v>-3</v>
      </c>
      <c r="AM86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-1</v>
      </c>
      <c r="AP861"/>
    </row>
    <row r="862" spans="1:42" x14ac:dyDescent="0.25">
      <c r="A862">
        <v>860</v>
      </c>
      <c r="B862" t="s">
        <v>799</v>
      </c>
      <c r="C862" s="1">
        <v>14</v>
      </c>
      <c r="D862" s="6">
        <f>-18+Table1[[#This Row],[Auf welchem Platz landet der FC St. Pauli in der 1. Bundesliga 2025/26?]]</f>
        <v>-4</v>
      </c>
      <c r="E862" t="s">
        <v>14</v>
      </c>
      <c r="F862" s="5">
        <v>5</v>
      </c>
      <c r="G862" t="s">
        <v>54</v>
      </c>
      <c r="H862" t="s">
        <v>25</v>
      </c>
      <c r="I862" t="s">
        <v>17</v>
      </c>
      <c r="J862" t="s">
        <v>43</v>
      </c>
      <c r="K862">
        <f t="shared" si="156"/>
        <v>0</v>
      </c>
      <c r="L862">
        <f t="shared" si="157"/>
        <v>1</v>
      </c>
      <c r="M862">
        <f t="shared" si="158"/>
        <v>1</v>
      </c>
      <c r="N862">
        <f t="shared" si="159"/>
        <v>0</v>
      </c>
      <c r="O862" s="5">
        <f>SUM(Table1[[#This Row],[Spalte5]:[Spalte6]])*5</f>
        <v>10</v>
      </c>
      <c r="P862" t="s">
        <v>34</v>
      </c>
      <c r="Q862" t="s">
        <v>41</v>
      </c>
      <c r="R862" t="s">
        <v>23</v>
      </c>
      <c r="S862">
        <f t="shared" si="160"/>
        <v>0</v>
      </c>
      <c r="T862">
        <f t="shared" si="161"/>
        <v>0</v>
      </c>
      <c r="U862">
        <f t="shared" si="162"/>
        <v>0</v>
      </c>
      <c r="V862" s="5">
        <f>SUM(Table1[[#This Row],[Spalte94]:[Spalte92]])*5</f>
        <v>0</v>
      </c>
      <c r="W862" t="s">
        <v>34</v>
      </c>
      <c r="X862" s="5">
        <f t="shared" si="163"/>
        <v>0</v>
      </c>
      <c r="Y862" t="s">
        <v>46</v>
      </c>
      <c r="Z862" s="5">
        <f t="shared" si="164"/>
        <v>0</v>
      </c>
      <c r="AA862" t="s">
        <v>19</v>
      </c>
      <c r="AB862" s="5">
        <f t="shared" si="165"/>
        <v>0</v>
      </c>
      <c r="AC862" t="s">
        <v>20</v>
      </c>
      <c r="AD862" s="5">
        <f t="shared" si="166"/>
        <v>0</v>
      </c>
      <c r="AE862" t="s">
        <v>37</v>
      </c>
      <c r="AF862" s="5">
        <f t="shared" si="167"/>
        <v>0</v>
      </c>
      <c r="AG862" s="1">
        <v>6</v>
      </c>
      <c r="AH862" s="6">
        <f>ABS(8-Table1[[#This Row],[Die 1. Frauen des FCSP landet in der Regionalliga Nord (12er Liga) auf Rang...?]])</f>
        <v>2</v>
      </c>
      <c r="AI862" s="6">
        <f>0-Table1[[#This Row],[Spalte16]]</f>
        <v>-2</v>
      </c>
      <c r="AJ862" s="1">
        <v>6</v>
      </c>
      <c r="AK862" s="6">
        <f>ABS(16-Table1[[#This Row],[Die U23 des FCSP landet in der Regionalliga Nord (18er Liga) auf Rang....?]])</f>
        <v>10</v>
      </c>
      <c r="AL862" s="6">
        <f>0-Table1[[#This Row],[Spalte17]]</f>
        <v>-10</v>
      </c>
      <c r="AM86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-1</v>
      </c>
      <c r="AP862"/>
    </row>
    <row r="863" spans="1:42" x14ac:dyDescent="0.25">
      <c r="A863">
        <v>861</v>
      </c>
      <c r="B863" t="s">
        <v>823</v>
      </c>
      <c r="C863" s="1">
        <v>14</v>
      </c>
      <c r="D863" s="6">
        <f>-18+Table1[[#This Row],[Auf welchem Platz landet der FC St. Pauli in der 1. Bundesliga 2025/26?]]</f>
        <v>-4</v>
      </c>
      <c r="E863" t="s">
        <v>56</v>
      </c>
      <c r="F863" s="5"/>
      <c r="G863" t="s">
        <v>14</v>
      </c>
      <c r="H863" t="s">
        <v>56</v>
      </c>
      <c r="I863" t="s">
        <v>54</v>
      </c>
      <c r="J863" t="s">
        <v>16</v>
      </c>
      <c r="K863">
        <f t="shared" si="156"/>
        <v>1</v>
      </c>
      <c r="L863">
        <f t="shared" si="157"/>
        <v>0</v>
      </c>
      <c r="M863">
        <f t="shared" si="158"/>
        <v>0</v>
      </c>
      <c r="N863">
        <f t="shared" si="159"/>
        <v>1</v>
      </c>
      <c r="O863" s="5">
        <f>SUM(Table1[[#This Row],[Spalte5]:[Spalte6]])*5</f>
        <v>10</v>
      </c>
      <c r="P863" t="s">
        <v>34</v>
      </c>
      <c r="Q863" t="s">
        <v>78</v>
      </c>
      <c r="R863" t="s">
        <v>23</v>
      </c>
      <c r="S863">
        <f t="shared" si="160"/>
        <v>0</v>
      </c>
      <c r="T863">
        <f t="shared" si="161"/>
        <v>1</v>
      </c>
      <c r="U863">
        <f t="shared" si="162"/>
        <v>0</v>
      </c>
      <c r="V863" s="5">
        <f>SUM(Table1[[#This Row],[Spalte94]:[Spalte92]])*5</f>
        <v>5</v>
      </c>
      <c r="W863" t="s">
        <v>23</v>
      </c>
      <c r="X863" s="5">
        <f t="shared" si="163"/>
        <v>0</v>
      </c>
      <c r="Y863" t="s">
        <v>18</v>
      </c>
      <c r="Z863" s="5">
        <f t="shared" si="164"/>
        <v>0</v>
      </c>
      <c r="AA863" t="s">
        <v>35</v>
      </c>
      <c r="AB863" s="5">
        <f t="shared" si="165"/>
        <v>0</v>
      </c>
      <c r="AC863" t="s">
        <v>27</v>
      </c>
      <c r="AD863" s="5">
        <f t="shared" si="166"/>
        <v>5</v>
      </c>
      <c r="AE863" t="s">
        <v>37</v>
      </c>
      <c r="AF863" s="5">
        <f t="shared" si="167"/>
        <v>0</v>
      </c>
      <c r="AG863" s="1">
        <v>2</v>
      </c>
      <c r="AH863" s="6">
        <f>ABS(8-Table1[[#This Row],[Die 1. Frauen des FCSP landet in der Regionalliga Nord (12er Liga) auf Rang...?]])</f>
        <v>6</v>
      </c>
      <c r="AI863" s="6">
        <f>0-Table1[[#This Row],[Spalte16]]</f>
        <v>-6</v>
      </c>
      <c r="AJ863" s="1">
        <v>5</v>
      </c>
      <c r="AK863" s="6">
        <f>ABS(16-Table1[[#This Row],[Die U23 des FCSP landet in der Regionalliga Nord (18er Liga) auf Rang....?]])</f>
        <v>11</v>
      </c>
      <c r="AL863" s="6">
        <f>0-Table1[[#This Row],[Spalte17]]</f>
        <v>-11</v>
      </c>
      <c r="AM86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-1</v>
      </c>
      <c r="AP863"/>
    </row>
    <row r="864" spans="1:42" x14ac:dyDescent="0.25">
      <c r="A864">
        <v>862</v>
      </c>
      <c r="B864" t="s">
        <v>865</v>
      </c>
      <c r="C864" s="1">
        <v>9</v>
      </c>
      <c r="D864" s="6">
        <f>-18+Table1[[#This Row],[Auf welchem Platz landet der FC St. Pauli in der 1. Bundesliga 2025/26?]]</f>
        <v>-9</v>
      </c>
      <c r="E864" t="s">
        <v>14</v>
      </c>
      <c r="F864" s="5">
        <v>5</v>
      </c>
      <c r="G864" t="s">
        <v>14</v>
      </c>
      <c r="H864" t="s">
        <v>17</v>
      </c>
      <c r="I864" t="s">
        <v>54</v>
      </c>
      <c r="J864" t="s">
        <v>25</v>
      </c>
      <c r="K864">
        <f t="shared" si="156"/>
        <v>1</v>
      </c>
      <c r="L864">
        <f t="shared" si="157"/>
        <v>1</v>
      </c>
      <c r="M864">
        <f t="shared" si="158"/>
        <v>1</v>
      </c>
      <c r="N864">
        <f t="shared" si="159"/>
        <v>0</v>
      </c>
      <c r="O864" s="5">
        <f>SUM(Table1[[#This Row],[Spalte5]:[Spalte6]])*5</f>
        <v>15</v>
      </c>
      <c r="P864" t="s">
        <v>34</v>
      </c>
      <c r="Q864" t="s">
        <v>78</v>
      </c>
      <c r="R864" t="s">
        <v>41</v>
      </c>
      <c r="S864">
        <f t="shared" si="160"/>
        <v>0</v>
      </c>
      <c r="T864">
        <f t="shared" si="161"/>
        <v>1</v>
      </c>
      <c r="U864">
        <f t="shared" si="162"/>
        <v>0</v>
      </c>
      <c r="V864" s="5">
        <f>SUM(Table1[[#This Row],[Spalte94]:[Spalte92]])*5</f>
        <v>5</v>
      </c>
      <c r="W864" t="s">
        <v>15</v>
      </c>
      <c r="X864" s="5">
        <f t="shared" si="163"/>
        <v>0</v>
      </c>
      <c r="Y864" t="s">
        <v>18</v>
      </c>
      <c r="Z864" s="5">
        <f t="shared" si="164"/>
        <v>0</v>
      </c>
      <c r="AA864" t="s">
        <v>19</v>
      </c>
      <c r="AB864" s="5">
        <f t="shared" si="165"/>
        <v>0</v>
      </c>
      <c r="AC864" t="s">
        <v>20</v>
      </c>
      <c r="AD864" s="5">
        <f t="shared" si="166"/>
        <v>0</v>
      </c>
      <c r="AE864" t="s">
        <v>32</v>
      </c>
      <c r="AF864" s="5">
        <f t="shared" si="167"/>
        <v>0</v>
      </c>
      <c r="AG864" s="1">
        <v>3</v>
      </c>
      <c r="AH864" s="6">
        <f>ABS(8-Table1[[#This Row],[Die 1. Frauen des FCSP landet in der Regionalliga Nord (12er Liga) auf Rang...?]])</f>
        <v>5</v>
      </c>
      <c r="AI864" s="6">
        <f>0-Table1[[#This Row],[Spalte16]]</f>
        <v>-5</v>
      </c>
      <c r="AJ864" s="1">
        <v>4</v>
      </c>
      <c r="AK864" s="6">
        <f>ABS(16-Table1[[#This Row],[Die U23 des FCSP landet in der Regionalliga Nord (18er Liga) auf Rang....?]])</f>
        <v>12</v>
      </c>
      <c r="AL864" s="6">
        <f>0-Table1[[#This Row],[Spalte17]]</f>
        <v>-12</v>
      </c>
      <c r="AM86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-1</v>
      </c>
      <c r="AP864"/>
    </row>
    <row r="865" spans="1:42" x14ac:dyDescent="0.25">
      <c r="A865">
        <v>863</v>
      </c>
      <c r="B865" t="s">
        <v>64</v>
      </c>
      <c r="C865" s="1">
        <v>10</v>
      </c>
      <c r="D865" s="6">
        <f>-18+Table1[[#This Row],[Auf welchem Platz landet der FC St. Pauli in der 1. Bundesliga 2025/26?]]</f>
        <v>-8</v>
      </c>
      <c r="E865" t="s">
        <v>14</v>
      </c>
      <c r="F865" s="5">
        <v>5</v>
      </c>
      <c r="G865" t="s">
        <v>14</v>
      </c>
      <c r="H865" t="s">
        <v>54</v>
      </c>
      <c r="I865" t="s">
        <v>25</v>
      </c>
      <c r="J865" t="s">
        <v>56</v>
      </c>
      <c r="K865">
        <f t="shared" si="156"/>
        <v>1</v>
      </c>
      <c r="L865">
        <f t="shared" si="157"/>
        <v>1</v>
      </c>
      <c r="M865">
        <f t="shared" si="158"/>
        <v>0</v>
      </c>
      <c r="N865">
        <f t="shared" si="159"/>
        <v>0</v>
      </c>
      <c r="O865" s="5">
        <f>SUM(Table1[[#This Row],[Spalte5]:[Spalte6]])*5</f>
        <v>10</v>
      </c>
      <c r="P865" t="s">
        <v>78</v>
      </c>
      <c r="Q865" t="s">
        <v>34</v>
      </c>
      <c r="R865" t="s">
        <v>50</v>
      </c>
      <c r="S865">
        <f t="shared" si="160"/>
        <v>1</v>
      </c>
      <c r="T865">
        <f t="shared" si="161"/>
        <v>1</v>
      </c>
      <c r="U865">
        <f t="shared" si="162"/>
        <v>0</v>
      </c>
      <c r="V865" s="5">
        <f>SUM(Table1[[#This Row],[Spalte94]:[Spalte92]])*5</f>
        <v>10</v>
      </c>
      <c r="W865" t="s">
        <v>34</v>
      </c>
      <c r="X865" s="5">
        <f t="shared" si="163"/>
        <v>0</v>
      </c>
      <c r="Y865" t="s">
        <v>18</v>
      </c>
      <c r="Z865" s="5">
        <f t="shared" si="164"/>
        <v>0</v>
      </c>
      <c r="AA865" t="s">
        <v>65</v>
      </c>
      <c r="AB865" s="5">
        <f t="shared" si="165"/>
        <v>5</v>
      </c>
      <c r="AC865" t="s">
        <v>20</v>
      </c>
      <c r="AD865" s="5">
        <f t="shared" si="166"/>
        <v>0</v>
      </c>
      <c r="AE865" t="s">
        <v>32</v>
      </c>
      <c r="AF865" s="5">
        <f t="shared" si="167"/>
        <v>0</v>
      </c>
      <c r="AG865" s="1">
        <v>2</v>
      </c>
      <c r="AH865" s="6">
        <f>ABS(8-Table1[[#This Row],[Die 1. Frauen des FCSP landet in der Regionalliga Nord (12er Liga) auf Rang...?]])</f>
        <v>6</v>
      </c>
      <c r="AI865" s="6">
        <f>0-Table1[[#This Row],[Spalte16]]</f>
        <v>-6</v>
      </c>
      <c r="AJ865" s="1">
        <v>3</v>
      </c>
      <c r="AK865" s="6">
        <f>ABS(16-Table1[[#This Row],[Die U23 des FCSP landet in der Regionalliga Nord (18er Liga) auf Rang....?]])</f>
        <v>13</v>
      </c>
      <c r="AL865" s="6">
        <f>0-Table1[[#This Row],[Spalte17]]</f>
        <v>-13</v>
      </c>
      <c r="AM86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-2</v>
      </c>
      <c r="AP865"/>
    </row>
    <row r="866" spans="1:42" x14ac:dyDescent="0.25">
      <c r="A866">
        <v>864</v>
      </c>
      <c r="B866" t="s">
        <v>483</v>
      </c>
      <c r="C866" s="1">
        <v>9</v>
      </c>
      <c r="D866" s="6">
        <f>-18+Table1[[#This Row],[Auf welchem Platz landet der FC St. Pauli in der 1. Bundesliga 2025/26?]]</f>
        <v>-9</v>
      </c>
      <c r="E866" t="s">
        <v>14</v>
      </c>
      <c r="F866" s="5">
        <v>5</v>
      </c>
      <c r="G866" t="s">
        <v>14</v>
      </c>
      <c r="H866" t="s">
        <v>56</v>
      </c>
      <c r="I866" t="s">
        <v>16</v>
      </c>
      <c r="J866" t="s">
        <v>58</v>
      </c>
      <c r="K866">
        <f t="shared" si="156"/>
        <v>1</v>
      </c>
      <c r="L866">
        <f t="shared" si="157"/>
        <v>0</v>
      </c>
      <c r="M866">
        <f t="shared" si="158"/>
        <v>0</v>
      </c>
      <c r="N866">
        <f t="shared" si="159"/>
        <v>1</v>
      </c>
      <c r="O866" s="5">
        <f>SUM(Table1[[#This Row],[Spalte5]:[Spalte6]])*5</f>
        <v>10</v>
      </c>
      <c r="P866" t="s">
        <v>200</v>
      </c>
      <c r="Q866" t="s">
        <v>34</v>
      </c>
      <c r="R866" t="s">
        <v>23</v>
      </c>
      <c r="S866">
        <f t="shared" si="160"/>
        <v>0</v>
      </c>
      <c r="T866">
        <f t="shared" si="161"/>
        <v>0</v>
      </c>
      <c r="U866">
        <f t="shared" si="162"/>
        <v>0</v>
      </c>
      <c r="V866" s="5">
        <f>SUM(Table1[[#This Row],[Spalte94]:[Spalte92]])*5</f>
        <v>0</v>
      </c>
      <c r="W866" t="s">
        <v>34</v>
      </c>
      <c r="X866" s="5">
        <f t="shared" si="163"/>
        <v>0</v>
      </c>
      <c r="Y866" t="s">
        <v>52</v>
      </c>
      <c r="Z866" s="5">
        <f t="shared" si="164"/>
        <v>0</v>
      </c>
      <c r="AA866" t="s">
        <v>65</v>
      </c>
      <c r="AB866" s="5">
        <f t="shared" si="165"/>
        <v>5</v>
      </c>
      <c r="AC866" t="s">
        <v>20</v>
      </c>
      <c r="AD866" s="5">
        <f t="shared" si="166"/>
        <v>0</v>
      </c>
      <c r="AE866" t="s">
        <v>39</v>
      </c>
      <c r="AF866" s="5">
        <f t="shared" si="167"/>
        <v>0</v>
      </c>
      <c r="AG866" s="1">
        <v>5</v>
      </c>
      <c r="AH866" s="6">
        <f>ABS(8-Table1[[#This Row],[Die 1. Frauen des FCSP landet in der Regionalliga Nord (12er Liga) auf Rang...?]])</f>
        <v>3</v>
      </c>
      <c r="AI866" s="6">
        <f>0-Table1[[#This Row],[Spalte16]]</f>
        <v>-3</v>
      </c>
      <c r="AJ866" s="1">
        <v>11</v>
      </c>
      <c r="AK866" s="6">
        <f>ABS(16-Table1[[#This Row],[Die U23 des FCSP landet in der Regionalliga Nord (18er Liga) auf Rang....?]])</f>
        <v>5</v>
      </c>
      <c r="AL866" s="6">
        <f>0-Table1[[#This Row],[Spalte17]]</f>
        <v>-5</v>
      </c>
      <c r="AM86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-2</v>
      </c>
      <c r="AP866"/>
    </row>
    <row r="867" spans="1:42" x14ac:dyDescent="0.25">
      <c r="A867">
        <v>865</v>
      </c>
      <c r="B867" t="s">
        <v>431</v>
      </c>
      <c r="C867" s="1">
        <v>12</v>
      </c>
      <c r="D867" s="6">
        <f>-18+Table1[[#This Row],[Auf welchem Platz landet der FC St. Pauli in der 1. Bundesliga 2025/26?]]</f>
        <v>-6</v>
      </c>
      <c r="E867" t="s">
        <v>25</v>
      </c>
      <c r="F867" s="5"/>
      <c r="G867" t="s">
        <v>14</v>
      </c>
      <c r="H867" t="s">
        <v>25</v>
      </c>
      <c r="I867" t="s">
        <v>16</v>
      </c>
      <c r="J867" t="s">
        <v>58</v>
      </c>
      <c r="K867">
        <f t="shared" si="156"/>
        <v>1</v>
      </c>
      <c r="L867">
        <f t="shared" si="157"/>
        <v>1</v>
      </c>
      <c r="M867">
        <f t="shared" si="158"/>
        <v>0</v>
      </c>
      <c r="N867">
        <f t="shared" si="159"/>
        <v>1</v>
      </c>
      <c r="O867" s="5">
        <f>SUM(Table1[[#This Row],[Spalte5]:[Spalte6]])*5</f>
        <v>15</v>
      </c>
      <c r="P867" t="s">
        <v>34</v>
      </c>
      <c r="Q867" t="s">
        <v>15</v>
      </c>
      <c r="R867" t="s">
        <v>200</v>
      </c>
      <c r="S867">
        <f t="shared" si="160"/>
        <v>0</v>
      </c>
      <c r="T867">
        <f t="shared" si="161"/>
        <v>0</v>
      </c>
      <c r="U867">
        <f t="shared" si="162"/>
        <v>0</v>
      </c>
      <c r="V867" s="5">
        <f>SUM(Table1[[#This Row],[Spalte94]:[Spalte92]])*5</f>
        <v>0</v>
      </c>
      <c r="W867" t="s">
        <v>34</v>
      </c>
      <c r="X867" s="5">
        <f t="shared" si="163"/>
        <v>0</v>
      </c>
      <c r="Y867" t="s">
        <v>18</v>
      </c>
      <c r="Z867" s="5">
        <f t="shared" si="164"/>
        <v>0</v>
      </c>
      <c r="AA867" t="s">
        <v>19</v>
      </c>
      <c r="AB867" s="5">
        <f t="shared" si="165"/>
        <v>0</v>
      </c>
      <c r="AC867" t="s">
        <v>31</v>
      </c>
      <c r="AD867" s="5">
        <f t="shared" si="166"/>
        <v>0</v>
      </c>
      <c r="AE867" t="s">
        <v>28</v>
      </c>
      <c r="AF867" s="5">
        <f t="shared" si="167"/>
        <v>0</v>
      </c>
      <c r="AG867" s="1">
        <v>3</v>
      </c>
      <c r="AH867" s="6">
        <f>ABS(8-Table1[[#This Row],[Die 1. Frauen des FCSP landet in der Regionalliga Nord (12er Liga) auf Rang...?]])</f>
        <v>5</v>
      </c>
      <c r="AI867" s="6">
        <f>0-Table1[[#This Row],[Spalte16]]</f>
        <v>-5</v>
      </c>
      <c r="AJ867" s="1">
        <v>10</v>
      </c>
      <c r="AK867" s="6">
        <f>ABS(16-Table1[[#This Row],[Die U23 des FCSP landet in der Regionalliga Nord (18er Liga) auf Rang....?]])</f>
        <v>6</v>
      </c>
      <c r="AL867" s="6">
        <f>0-Table1[[#This Row],[Spalte17]]</f>
        <v>-6</v>
      </c>
      <c r="AM86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-2</v>
      </c>
      <c r="AP867"/>
    </row>
    <row r="868" spans="1:42" x14ac:dyDescent="0.25">
      <c r="A868">
        <v>866</v>
      </c>
      <c r="B868" t="s">
        <v>946</v>
      </c>
      <c r="C868" s="1">
        <v>14</v>
      </c>
      <c r="D868" s="6">
        <f>-18+Table1[[#This Row],[Auf welchem Platz landet der FC St. Pauli in der 1. Bundesliga 2025/26?]]</f>
        <v>-4</v>
      </c>
      <c r="E868" t="s">
        <v>56</v>
      </c>
      <c r="F868" s="5"/>
      <c r="G868" t="s">
        <v>14</v>
      </c>
      <c r="H868" t="s">
        <v>54</v>
      </c>
      <c r="I868" t="s">
        <v>56</v>
      </c>
      <c r="J868" t="s">
        <v>16</v>
      </c>
      <c r="K868">
        <f t="shared" si="156"/>
        <v>1</v>
      </c>
      <c r="L868">
        <f t="shared" si="157"/>
        <v>0</v>
      </c>
      <c r="M868">
        <f t="shared" si="158"/>
        <v>0</v>
      </c>
      <c r="N868">
        <f t="shared" si="159"/>
        <v>1</v>
      </c>
      <c r="O868" s="5">
        <f>SUM(Table1[[#This Row],[Spalte5]:[Spalte6]])*5</f>
        <v>10</v>
      </c>
      <c r="P868" t="s">
        <v>34</v>
      </c>
      <c r="Q868" t="s">
        <v>133</v>
      </c>
      <c r="R868" t="s">
        <v>78</v>
      </c>
      <c r="S868">
        <f t="shared" si="160"/>
        <v>0</v>
      </c>
      <c r="T868">
        <f t="shared" si="161"/>
        <v>1</v>
      </c>
      <c r="U868">
        <f t="shared" si="162"/>
        <v>0</v>
      </c>
      <c r="V868" s="5">
        <f>SUM(Table1[[#This Row],[Spalte94]:[Spalte92]])*5</f>
        <v>5</v>
      </c>
      <c r="W868" t="s">
        <v>25</v>
      </c>
      <c r="X868" s="5">
        <f t="shared" si="163"/>
        <v>0</v>
      </c>
      <c r="Y868" t="s">
        <v>46</v>
      </c>
      <c r="Z868" s="5">
        <f t="shared" si="164"/>
        <v>0</v>
      </c>
      <c r="AA868" t="s">
        <v>65</v>
      </c>
      <c r="AB868" s="5">
        <f t="shared" si="165"/>
        <v>5</v>
      </c>
      <c r="AC868" t="s">
        <v>20</v>
      </c>
      <c r="AD868" s="5">
        <f t="shared" si="166"/>
        <v>0</v>
      </c>
      <c r="AE868" t="s">
        <v>32</v>
      </c>
      <c r="AF868" s="5">
        <f t="shared" si="167"/>
        <v>0</v>
      </c>
      <c r="AG868" s="1">
        <v>2</v>
      </c>
      <c r="AH868" s="6">
        <f>ABS(8-Table1[[#This Row],[Die 1. Frauen des FCSP landet in der Regionalliga Nord (12er Liga) auf Rang...?]])</f>
        <v>6</v>
      </c>
      <c r="AI868" s="6">
        <f>0-Table1[[#This Row],[Spalte16]]</f>
        <v>-6</v>
      </c>
      <c r="AJ868" s="1">
        <v>9</v>
      </c>
      <c r="AK868" s="6">
        <f>ABS(16-Table1[[#This Row],[Die U23 des FCSP landet in der Regionalliga Nord (18er Liga) auf Rang....?]])</f>
        <v>7</v>
      </c>
      <c r="AL868" s="6">
        <f>0-Table1[[#This Row],[Spalte17]]</f>
        <v>-7</v>
      </c>
      <c r="AM86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-2</v>
      </c>
      <c r="AP868"/>
    </row>
    <row r="869" spans="1:42" x14ac:dyDescent="0.25">
      <c r="A869">
        <v>867</v>
      </c>
      <c r="B869" t="s">
        <v>582</v>
      </c>
      <c r="C869" s="1">
        <v>12</v>
      </c>
      <c r="D869" s="6">
        <f>-18+Table1[[#This Row],[Auf welchem Platz landet der FC St. Pauli in der 1. Bundesliga 2025/26?]]</f>
        <v>-6</v>
      </c>
      <c r="E869" t="s">
        <v>14</v>
      </c>
      <c r="F869" s="5">
        <v>5</v>
      </c>
      <c r="G869" t="s">
        <v>14</v>
      </c>
      <c r="H869" t="s">
        <v>25</v>
      </c>
      <c r="I869" t="s">
        <v>56</v>
      </c>
      <c r="J869" t="s">
        <v>16</v>
      </c>
      <c r="K869">
        <f t="shared" si="156"/>
        <v>1</v>
      </c>
      <c r="L869">
        <f t="shared" si="157"/>
        <v>1</v>
      </c>
      <c r="M869">
        <f t="shared" si="158"/>
        <v>0</v>
      </c>
      <c r="N869">
        <f t="shared" si="159"/>
        <v>1</v>
      </c>
      <c r="O869" s="5">
        <f>SUM(Table1[[#This Row],[Spalte5]:[Spalte6]])*5</f>
        <v>15</v>
      </c>
      <c r="P869" t="s">
        <v>24</v>
      </c>
      <c r="Q869" t="s">
        <v>15</v>
      </c>
      <c r="R869" t="s">
        <v>34</v>
      </c>
      <c r="S869">
        <f t="shared" si="160"/>
        <v>0</v>
      </c>
      <c r="T869">
        <f t="shared" si="161"/>
        <v>0</v>
      </c>
      <c r="U869">
        <f t="shared" si="162"/>
        <v>0</v>
      </c>
      <c r="V869" s="5">
        <f>SUM(Table1[[#This Row],[Spalte94]:[Spalte92]])*5</f>
        <v>0</v>
      </c>
      <c r="W869" t="s">
        <v>15</v>
      </c>
      <c r="X869" s="5">
        <f t="shared" si="163"/>
        <v>0</v>
      </c>
      <c r="Y869" t="s">
        <v>18</v>
      </c>
      <c r="Z869" s="5">
        <f t="shared" si="164"/>
        <v>0</v>
      </c>
      <c r="AA869" t="s">
        <v>19</v>
      </c>
      <c r="AB869" s="5">
        <f t="shared" si="165"/>
        <v>0</v>
      </c>
      <c r="AC869" t="s">
        <v>31</v>
      </c>
      <c r="AD869" s="5">
        <f t="shared" si="166"/>
        <v>0</v>
      </c>
      <c r="AE869" t="s">
        <v>21</v>
      </c>
      <c r="AF869" s="5">
        <f t="shared" si="167"/>
        <v>0</v>
      </c>
      <c r="AG869" s="1">
        <v>2</v>
      </c>
      <c r="AH869" s="6">
        <f>ABS(8-Table1[[#This Row],[Die 1. Frauen des FCSP landet in der Regionalliga Nord (12er Liga) auf Rang...?]])</f>
        <v>6</v>
      </c>
      <c r="AI869" s="6">
        <f>0-Table1[[#This Row],[Spalte16]]</f>
        <v>-6</v>
      </c>
      <c r="AJ869" s="1">
        <v>6</v>
      </c>
      <c r="AK869" s="6">
        <f>ABS(16-Table1[[#This Row],[Die U23 des FCSP landet in der Regionalliga Nord (18er Liga) auf Rang....?]])</f>
        <v>10</v>
      </c>
      <c r="AL869" s="6">
        <f>0-Table1[[#This Row],[Spalte17]]</f>
        <v>-10</v>
      </c>
      <c r="AM86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-2</v>
      </c>
      <c r="AP869"/>
    </row>
    <row r="870" spans="1:42" x14ac:dyDescent="0.25">
      <c r="A870">
        <v>868</v>
      </c>
      <c r="B870" t="s">
        <v>453</v>
      </c>
      <c r="C870" s="1">
        <v>9</v>
      </c>
      <c r="D870" s="6">
        <f>-18+Table1[[#This Row],[Auf welchem Platz landet der FC St. Pauli in der 1. Bundesliga 2025/26?]]</f>
        <v>-9</v>
      </c>
      <c r="E870" t="s">
        <v>14</v>
      </c>
      <c r="F870" s="5">
        <v>5</v>
      </c>
      <c r="G870" t="s">
        <v>14</v>
      </c>
      <c r="H870" t="s">
        <v>54</v>
      </c>
      <c r="I870" t="s">
        <v>56</v>
      </c>
      <c r="J870" t="s">
        <v>43</v>
      </c>
      <c r="K870">
        <f t="shared" si="156"/>
        <v>1</v>
      </c>
      <c r="L870">
        <f t="shared" si="157"/>
        <v>0</v>
      </c>
      <c r="M870">
        <f t="shared" si="158"/>
        <v>0</v>
      </c>
      <c r="N870">
        <f t="shared" si="159"/>
        <v>0</v>
      </c>
      <c r="O870" s="5">
        <f>SUM(Table1[[#This Row],[Spalte5]:[Spalte6]])*5</f>
        <v>5</v>
      </c>
      <c r="P870" t="s">
        <v>15</v>
      </c>
      <c r="Q870" t="s">
        <v>34</v>
      </c>
      <c r="R870" t="s">
        <v>23</v>
      </c>
      <c r="S870">
        <f t="shared" si="160"/>
        <v>0</v>
      </c>
      <c r="T870">
        <f t="shared" si="161"/>
        <v>0</v>
      </c>
      <c r="U870">
        <f t="shared" si="162"/>
        <v>0</v>
      </c>
      <c r="V870" s="5">
        <f>SUM(Table1[[#This Row],[Spalte94]:[Spalte92]])*5</f>
        <v>0</v>
      </c>
      <c r="W870" t="s">
        <v>25</v>
      </c>
      <c r="X870" s="5">
        <f t="shared" si="163"/>
        <v>0</v>
      </c>
      <c r="Y870" t="s">
        <v>18</v>
      </c>
      <c r="Z870" s="5">
        <f t="shared" si="164"/>
        <v>0</v>
      </c>
      <c r="AA870" t="s">
        <v>19</v>
      </c>
      <c r="AB870" s="5">
        <f t="shared" si="165"/>
        <v>0</v>
      </c>
      <c r="AC870" t="s">
        <v>20</v>
      </c>
      <c r="AD870" s="5">
        <f t="shared" si="166"/>
        <v>0</v>
      </c>
      <c r="AE870" t="s">
        <v>28</v>
      </c>
      <c r="AF870" s="5">
        <f t="shared" si="167"/>
        <v>0</v>
      </c>
      <c r="AG870" s="1">
        <v>10</v>
      </c>
      <c r="AH870" s="6">
        <f>ABS(8-Table1[[#This Row],[Die 1. Frauen des FCSP landet in der Regionalliga Nord (12er Liga) auf Rang...?]])</f>
        <v>2</v>
      </c>
      <c r="AI870" s="6">
        <f>0-Table1[[#This Row],[Spalte16]]</f>
        <v>-2</v>
      </c>
      <c r="AJ870" s="1">
        <v>15</v>
      </c>
      <c r="AK870" s="6">
        <f>ABS(16-Table1[[#This Row],[Die U23 des FCSP landet in der Regionalliga Nord (18er Liga) auf Rang....?]])</f>
        <v>1</v>
      </c>
      <c r="AL870" s="6">
        <f>0-Table1[[#This Row],[Spalte17]]</f>
        <v>-1</v>
      </c>
      <c r="AM87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-2</v>
      </c>
      <c r="AP870"/>
    </row>
    <row r="871" spans="1:42" x14ac:dyDescent="0.25">
      <c r="A871">
        <v>869</v>
      </c>
      <c r="B871" t="s">
        <v>202</v>
      </c>
      <c r="C871" s="1">
        <v>10</v>
      </c>
      <c r="D871" s="6">
        <f>-18+Table1[[#This Row],[Auf welchem Platz landet der FC St. Pauli in der 1. Bundesliga 2025/26?]]</f>
        <v>-8</v>
      </c>
      <c r="E871" t="s">
        <v>54</v>
      </c>
      <c r="F871" s="5"/>
      <c r="G871" t="s">
        <v>54</v>
      </c>
      <c r="H871" t="s">
        <v>14</v>
      </c>
      <c r="I871" t="s">
        <v>25</v>
      </c>
      <c r="J871" t="s">
        <v>58</v>
      </c>
      <c r="K871">
        <f t="shared" si="156"/>
        <v>1</v>
      </c>
      <c r="L871">
        <f t="shared" si="157"/>
        <v>1</v>
      </c>
      <c r="M871">
        <f t="shared" si="158"/>
        <v>0</v>
      </c>
      <c r="N871">
        <f t="shared" si="159"/>
        <v>0</v>
      </c>
      <c r="O871" s="5">
        <f>SUM(Table1[[#This Row],[Spalte5]:[Spalte6]])*5</f>
        <v>10</v>
      </c>
      <c r="P871" t="s">
        <v>78</v>
      </c>
      <c r="Q871" t="s">
        <v>34</v>
      </c>
      <c r="R871" t="s">
        <v>15</v>
      </c>
      <c r="S871">
        <f t="shared" si="160"/>
        <v>0</v>
      </c>
      <c r="T871">
        <f t="shared" si="161"/>
        <v>1</v>
      </c>
      <c r="U871">
        <f t="shared" si="162"/>
        <v>0</v>
      </c>
      <c r="V871" s="5">
        <f>SUM(Table1[[#This Row],[Spalte94]:[Spalte92]])*5</f>
        <v>5</v>
      </c>
      <c r="W871" t="s">
        <v>24</v>
      </c>
      <c r="X871" s="5">
        <f t="shared" si="163"/>
        <v>0</v>
      </c>
      <c r="Y871" t="s">
        <v>18</v>
      </c>
      <c r="Z871" s="5">
        <f t="shared" si="164"/>
        <v>0</v>
      </c>
      <c r="AA871" t="s">
        <v>19</v>
      </c>
      <c r="AB871" s="5">
        <f t="shared" si="165"/>
        <v>0</v>
      </c>
      <c r="AC871" t="s">
        <v>20</v>
      </c>
      <c r="AD871" s="5">
        <f t="shared" si="166"/>
        <v>0</v>
      </c>
      <c r="AE871" t="s">
        <v>32</v>
      </c>
      <c r="AF871" s="5">
        <f t="shared" si="167"/>
        <v>0</v>
      </c>
      <c r="AG871" s="1">
        <v>9</v>
      </c>
      <c r="AH871" s="6">
        <f>ABS(8-Table1[[#This Row],[Die 1. Frauen des FCSP landet in der Regionalliga Nord (12er Liga) auf Rang...?]])</f>
        <v>1</v>
      </c>
      <c r="AI871" s="6">
        <f>0-Table1[[#This Row],[Spalte16]]</f>
        <v>-1</v>
      </c>
      <c r="AJ871" s="1">
        <v>7</v>
      </c>
      <c r="AK871" s="6">
        <f>ABS(16-Table1[[#This Row],[Die U23 des FCSP landet in der Regionalliga Nord (18er Liga) auf Rang....?]])</f>
        <v>9</v>
      </c>
      <c r="AL871" s="6">
        <f>0-Table1[[#This Row],[Spalte17]]</f>
        <v>-9</v>
      </c>
      <c r="AM87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-3</v>
      </c>
      <c r="AP871"/>
    </row>
    <row r="872" spans="1:42" x14ac:dyDescent="0.25">
      <c r="A872">
        <v>870</v>
      </c>
      <c r="B872" t="s">
        <v>796</v>
      </c>
      <c r="C872" s="1">
        <v>10</v>
      </c>
      <c r="D872" s="6">
        <f>-18+Table1[[#This Row],[Auf welchem Platz landet der FC St. Pauli in der 1. Bundesliga 2025/26?]]</f>
        <v>-8</v>
      </c>
      <c r="E872" t="s">
        <v>56</v>
      </c>
      <c r="F872" s="5"/>
      <c r="G872" t="s">
        <v>14</v>
      </c>
      <c r="H872" t="s">
        <v>54</v>
      </c>
      <c r="I872" t="s">
        <v>56</v>
      </c>
      <c r="J872" t="s">
        <v>16</v>
      </c>
      <c r="K872">
        <f t="shared" si="156"/>
        <v>1</v>
      </c>
      <c r="L872">
        <f t="shared" si="157"/>
        <v>0</v>
      </c>
      <c r="M872">
        <f t="shared" si="158"/>
        <v>0</v>
      </c>
      <c r="N872">
        <f t="shared" si="159"/>
        <v>1</v>
      </c>
      <c r="O872" s="5">
        <f>SUM(Table1[[#This Row],[Spalte5]:[Spalte6]])*5</f>
        <v>10</v>
      </c>
      <c r="P872" t="s">
        <v>23</v>
      </c>
      <c r="Q872" t="s">
        <v>78</v>
      </c>
      <c r="R872" t="s">
        <v>34</v>
      </c>
      <c r="S872">
        <f t="shared" si="160"/>
        <v>0</v>
      </c>
      <c r="T872">
        <f t="shared" si="161"/>
        <v>1</v>
      </c>
      <c r="U872">
        <f t="shared" si="162"/>
        <v>0</v>
      </c>
      <c r="V872" s="5">
        <f>SUM(Table1[[#This Row],[Spalte94]:[Spalte92]])*5</f>
        <v>5</v>
      </c>
      <c r="W872" t="s">
        <v>34</v>
      </c>
      <c r="X872" s="5">
        <f t="shared" si="163"/>
        <v>0</v>
      </c>
      <c r="Y872" t="s">
        <v>26</v>
      </c>
      <c r="Z872" s="5">
        <f t="shared" si="164"/>
        <v>0</v>
      </c>
      <c r="AA872" t="s">
        <v>35</v>
      </c>
      <c r="AB872" s="5">
        <f t="shared" si="165"/>
        <v>0</v>
      </c>
      <c r="AC872" t="s">
        <v>31</v>
      </c>
      <c r="AD872" s="5">
        <f t="shared" si="166"/>
        <v>0</v>
      </c>
      <c r="AE872" t="s">
        <v>39</v>
      </c>
      <c r="AF872" s="5">
        <f t="shared" si="167"/>
        <v>0</v>
      </c>
      <c r="AG872" s="1">
        <v>7</v>
      </c>
      <c r="AH872" s="6">
        <f>ABS(8-Table1[[#This Row],[Die 1. Frauen des FCSP landet in der Regionalliga Nord (12er Liga) auf Rang...?]])</f>
        <v>1</v>
      </c>
      <c r="AI872" s="6">
        <f>0-Table1[[#This Row],[Spalte16]]</f>
        <v>-1</v>
      </c>
      <c r="AJ872" s="1">
        <v>7</v>
      </c>
      <c r="AK872" s="6">
        <f>ABS(16-Table1[[#This Row],[Die U23 des FCSP landet in der Regionalliga Nord (18er Liga) auf Rang....?]])</f>
        <v>9</v>
      </c>
      <c r="AL872" s="6">
        <f>0-Table1[[#This Row],[Spalte17]]</f>
        <v>-9</v>
      </c>
      <c r="AM87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-3</v>
      </c>
      <c r="AP872"/>
    </row>
    <row r="873" spans="1:42" x14ac:dyDescent="0.25">
      <c r="A873">
        <v>871</v>
      </c>
      <c r="B873" t="s">
        <v>760</v>
      </c>
      <c r="C873" s="1">
        <v>15</v>
      </c>
      <c r="D873" s="6">
        <f>-18+Table1[[#This Row],[Auf welchem Platz landet der FC St. Pauli in der 1. Bundesliga 2025/26?]]</f>
        <v>-3</v>
      </c>
      <c r="E873" t="s">
        <v>14</v>
      </c>
      <c r="F873" s="5">
        <v>5</v>
      </c>
      <c r="G873" t="s">
        <v>14</v>
      </c>
      <c r="H873" t="s">
        <v>56</v>
      </c>
      <c r="I873" t="s">
        <v>43</v>
      </c>
      <c r="J873" t="s">
        <v>54</v>
      </c>
      <c r="K873">
        <f t="shared" si="156"/>
        <v>1</v>
      </c>
      <c r="L873">
        <f t="shared" si="157"/>
        <v>0</v>
      </c>
      <c r="M873">
        <f t="shared" si="158"/>
        <v>0</v>
      </c>
      <c r="N873">
        <f t="shared" si="159"/>
        <v>0</v>
      </c>
      <c r="O873" s="5">
        <f>SUM(Table1[[#This Row],[Spalte5]:[Spalte6]])*5</f>
        <v>5</v>
      </c>
      <c r="P873" t="s">
        <v>34</v>
      </c>
      <c r="Q873" t="s">
        <v>15</v>
      </c>
      <c r="R873" t="s">
        <v>23</v>
      </c>
      <c r="S873">
        <f t="shared" si="160"/>
        <v>0</v>
      </c>
      <c r="T873">
        <f t="shared" si="161"/>
        <v>0</v>
      </c>
      <c r="U873">
        <f t="shared" si="162"/>
        <v>0</v>
      </c>
      <c r="V873" s="5">
        <f>SUM(Table1[[#This Row],[Spalte94]:[Spalte92]])*5</f>
        <v>0</v>
      </c>
      <c r="W873" t="s">
        <v>15</v>
      </c>
      <c r="X873" s="5">
        <f t="shared" si="163"/>
        <v>0</v>
      </c>
      <c r="Y873" t="s">
        <v>26</v>
      </c>
      <c r="Z873" s="5">
        <f t="shared" si="164"/>
        <v>0</v>
      </c>
      <c r="AA873" t="s">
        <v>35</v>
      </c>
      <c r="AB873" s="5">
        <f t="shared" si="165"/>
        <v>0</v>
      </c>
      <c r="AC873" t="s">
        <v>20</v>
      </c>
      <c r="AD873" s="5">
        <f t="shared" si="166"/>
        <v>0</v>
      </c>
      <c r="AE873" t="s">
        <v>32</v>
      </c>
      <c r="AF873" s="5">
        <f t="shared" si="167"/>
        <v>0</v>
      </c>
      <c r="AG873" s="1">
        <v>7</v>
      </c>
      <c r="AH873" s="6">
        <f>ABS(8-Table1[[#This Row],[Die 1. Frauen des FCSP landet in der Regionalliga Nord (12er Liga) auf Rang...?]])</f>
        <v>1</v>
      </c>
      <c r="AI873" s="6">
        <f>0-Table1[[#This Row],[Spalte16]]</f>
        <v>-1</v>
      </c>
      <c r="AJ873" s="1">
        <v>7</v>
      </c>
      <c r="AK873" s="6">
        <f>ABS(16-Table1[[#This Row],[Die U23 des FCSP landet in der Regionalliga Nord (18er Liga) auf Rang....?]])</f>
        <v>9</v>
      </c>
      <c r="AL873" s="6">
        <f>0-Table1[[#This Row],[Spalte17]]</f>
        <v>-9</v>
      </c>
      <c r="AM87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-3</v>
      </c>
      <c r="AP873"/>
    </row>
    <row r="874" spans="1:42" x14ac:dyDescent="0.25">
      <c r="A874">
        <v>872</v>
      </c>
      <c r="B874" t="s">
        <v>270</v>
      </c>
      <c r="C874" s="1">
        <v>7</v>
      </c>
      <c r="D874" s="6">
        <f>-18+Table1[[#This Row],[Auf welchem Platz landet der FC St. Pauli in der 1. Bundesliga 2025/26?]]</f>
        <v>-11</v>
      </c>
      <c r="E874" t="s">
        <v>14</v>
      </c>
      <c r="F874" s="5">
        <v>5</v>
      </c>
      <c r="G874" t="s">
        <v>14</v>
      </c>
      <c r="H874" t="s">
        <v>25</v>
      </c>
      <c r="I874" t="s">
        <v>54</v>
      </c>
      <c r="J874" t="s">
        <v>56</v>
      </c>
      <c r="K874">
        <f t="shared" si="156"/>
        <v>1</v>
      </c>
      <c r="L874">
        <f t="shared" si="157"/>
        <v>1</v>
      </c>
      <c r="M874">
        <f t="shared" si="158"/>
        <v>0</v>
      </c>
      <c r="N874">
        <f t="shared" si="159"/>
        <v>0</v>
      </c>
      <c r="O874" s="5">
        <f>SUM(Table1[[#This Row],[Spalte5]:[Spalte6]])*5</f>
        <v>10</v>
      </c>
      <c r="P874" t="s">
        <v>34</v>
      </c>
      <c r="Q874" t="s">
        <v>78</v>
      </c>
      <c r="R874" t="s">
        <v>15</v>
      </c>
      <c r="S874">
        <f t="shared" si="160"/>
        <v>0</v>
      </c>
      <c r="T874">
        <f t="shared" si="161"/>
        <v>1</v>
      </c>
      <c r="U874">
        <f t="shared" si="162"/>
        <v>0</v>
      </c>
      <c r="V874" s="5">
        <f>SUM(Table1[[#This Row],[Spalte94]:[Spalte92]])*5</f>
        <v>5</v>
      </c>
      <c r="W874" t="s">
        <v>34</v>
      </c>
      <c r="X874" s="5">
        <f t="shared" si="163"/>
        <v>0</v>
      </c>
      <c r="Y874" t="s">
        <v>18</v>
      </c>
      <c r="Z874" s="5">
        <f t="shared" si="164"/>
        <v>0</v>
      </c>
      <c r="AA874" t="s">
        <v>35</v>
      </c>
      <c r="AB874" s="5">
        <f t="shared" si="165"/>
        <v>0</v>
      </c>
      <c r="AC874" t="s">
        <v>20</v>
      </c>
      <c r="AD874" s="5">
        <f t="shared" si="166"/>
        <v>0</v>
      </c>
      <c r="AE874" t="s">
        <v>39</v>
      </c>
      <c r="AF874" s="5">
        <f t="shared" si="167"/>
        <v>0</v>
      </c>
      <c r="AG874" s="1">
        <v>2</v>
      </c>
      <c r="AH874" s="6">
        <f>ABS(8-Table1[[#This Row],[Die 1. Frauen des FCSP landet in der Regionalliga Nord (12er Liga) auf Rang...?]])</f>
        <v>6</v>
      </c>
      <c r="AI874" s="6">
        <f>0-Table1[[#This Row],[Spalte16]]</f>
        <v>-6</v>
      </c>
      <c r="AJ874" s="1">
        <v>10</v>
      </c>
      <c r="AK874" s="6">
        <f>ABS(16-Table1[[#This Row],[Die U23 des FCSP landet in der Regionalliga Nord (18er Liga) auf Rang....?]])</f>
        <v>6</v>
      </c>
      <c r="AL874" s="6">
        <f>0-Table1[[#This Row],[Spalte17]]</f>
        <v>-6</v>
      </c>
      <c r="AM87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-3</v>
      </c>
      <c r="AP874"/>
    </row>
    <row r="875" spans="1:42" x14ac:dyDescent="0.25">
      <c r="A875">
        <v>873</v>
      </c>
      <c r="B875" t="s">
        <v>454</v>
      </c>
      <c r="C875" s="1">
        <v>10</v>
      </c>
      <c r="D875" s="6">
        <f>-18+Table1[[#This Row],[Auf welchem Platz landet der FC St. Pauli in der 1. Bundesliga 2025/26?]]</f>
        <v>-8</v>
      </c>
      <c r="E875" t="s">
        <v>56</v>
      </c>
      <c r="F875" s="5"/>
      <c r="G875" t="s">
        <v>14</v>
      </c>
      <c r="H875" t="s">
        <v>56</v>
      </c>
      <c r="I875" t="s">
        <v>16</v>
      </c>
      <c r="J875" t="s">
        <v>43</v>
      </c>
      <c r="K875">
        <f t="shared" si="156"/>
        <v>1</v>
      </c>
      <c r="L875">
        <f t="shared" si="157"/>
        <v>0</v>
      </c>
      <c r="M875">
        <f t="shared" si="158"/>
        <v>0</v>
      </c>
      <c r="N875">
        <f t="shared" si="159"/>
        <v>1</v>
      </c>
      <c r="O875" s="5">
        <f>SUM(Table1[[#This Row],[Spalte5]:[Spalte6]])*5</f>
        <v>10</v>
      </c>
      <c r="P875" t="s">
        <v>34</v>
      </c>
      <c r="Q875" t="s">
        <v>23</v>
      </c>
      <c r="R875" t="s">
        <v>78</v>
      </c>
      <c r="S875">
        <f t="shared" si="160"/>
        <v>0</v>
      </c>
      <c r="T875">
        <f t="shared" si="161"/>
        <v>1</v>
      </c>
      <c r="U875">
        <f t="shared" si="162"/>
        <v>0</v>
      </c>
      <c r="V875" s="5">
        <f>SUM(Table1[[#This Row],[Spalte94]:[Spalte92]])*5</f>
        <v>5</v>
      </c>
      <c r="W875" t="s">
        <v>23</v>
      </c>
      <c r="X875" s="5">
        <f t="shared" si="163"/>
        <v>0</v>
      </c>
      <c r="Y875" t="s">
        <v>18</v>
      </c>
      <c r="Z875" s="5">
        <f t="shared" si="164"/>
        <v>0</v>
      </c>
      <c r="AA875" t="s">
        <v>19</v>
      </c>
      <c r="AB875" s="5">
        <f t="shared" si="165"/>
        <v>0</v>
      </c>
      <c r="AC875" t="s">
        <v>20</v>
      </c>
      <c r="AD875" s="5">
        <f t="shared" si="166"/>
        <v>0</v>
      </c>
      <c r="AE875" t="s">
        <v>28</v>
      </c>
      <c r="AF875" s="5">
        <f t="shared" si="167"/>
        <v>0</v>
      </c>
      <c r="AG875" s="1">
        <v>6</v>
      </c>
      <c r="AH875" s="6">
        <f>ABS(8-Table1[[#This Row],[Die 1. Frauen des FCSP landet in der Regionalliga Nord (12er Liga) auf Rang...?]])</f>
        <v>2</v>
      </c>
      <c r="AI875" s="6">
        <f>0-Table1[[#This Row],[Spalte16]]</f>
        <v>-2</v>
      </c>
      <c r="AJ875" s="1">
        <v>8</v>
      </c>
      <c r="AK875" s="6">
        <f>ABS(16-Table1[[#This Row],[Die U23 des FCSP landet in der Regionalliga Nord (18er Liga) auf Rang....?]])</f>
        <v>8</v>
      </c>
      <c r="AL875" s="6">
        <f>0-Table1[[#This Row],[Spalte17]]</f>
        <v>-8</v>
      </c>
      <c r="AM87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-3</v>
      </c>
      <c r="AP875"/>
    </row>
    <row r="876" spans="1:42" x14ac:dyDescent="0.25">
      <c r="A876">
        <v>874</v>
      </c>
      <c r="B876" t="s">
        <v>310</v>
      </c>
      <c r="C876" s="1">
        <v>13</v>
      </c>
      <c r="D876" s="6">
        <f>-18+Table1[[#This Row],[Auf welchem Platz landet der FC St. Pauli in der 1. Bundesliga 2025/26?]]</f>
        <v>-5</v>
      </c>
      <c r="E876" t="s">
        <v>25</v>
      </c>
      <c r="F876" s="5"/>
      <c r="G876" t="s">
        <v>14</v>
      </c>
      <c r="H876" t="s">
        <v>25</v>
      </c>
      <c r="I876" t="s">
        <v>54</v>
      </c>
      <c r="J876" t="s">
        <v>56</v>
      </c>
      <c r="K876">
        <f t="shared" si="156"/>
        <v>1</v>
      </c>
      <c r="L876">
        <f t="shared" si="157"/>
        <v>1</v>
      </c>
      <c r="M876">
        <f t="shared" si="158"/>
        <v>0</v>
      </c>
      <c r="N876">
        <f t="shared" si="159"/>
        <v>0</v>
      </c>
      <c r="O876" s="5">
        <f>SUM(Table1[[#This Row],[Spalte5]:[Spalte6]])*5</f>
        <v>10</v>
      </c>
      <c r="P876" t="s">
        <v>34</v>
      </c>
      <c r="Q876" t="s">
        <v>78</v>
      </c>
      <c r="R876" t="s">
        <v>15</v>
      </c>
      <c r="S876">
        <f t="shared" si="160"/>
        <v>0</v>
      </c>
      <c r="T876">
        <f t="shared" si="161"/>
        <v>1</v>
      </c>
      <c r="U876">
        <f t="shared" si="162"/>
        <v>0</v>
      </c>
      <c r="V876" s="5">
        <f>SUM(Table1[[#This Row],[Spalte94]:[Spalte92]])*5</f>
        <v>5</v>
      </c>
      <c r="W876" t="s">
        <v>34</v>
      </c>
      <c r="X876" s="5">
        <f t="shared" si="163"/>
        <v>0</v>
      </c>
      <c r="Y876" t="s">
        <v>26</v>
      </c>
      <c r="Z876" s="5">
        <f t="shared" si="164"/>
        <v>0</v>
      </c>
      <c r="AA876" t="s">
        <v>19</v>
      </c>
      <c r="AB876" s="5">
        <f t="shared" si="165"/>
        <v>0</v>
      </c>
      <c r="AC876" t="s">
        <v>20</v>
      </c>
      <c r="AD876" s="5">
        <f t="shared" si="166"/>
        <v>0</v>
      </c>
      <c r="AE876" t="s">
        <v>32</v>
      </c>
      <c r="AF876" s="5">
        <f t="shared" si="167"/>
        <v>0</v>
      </c>
      <c r="AG876" s="1">
        <v>3</v>
      </c>
      <c r="AH876" s="6">
        <f>ABS(8-Table1[[#This Row],[Die 1. Frauen des FCSP landet in der Regionalliga Nord (12er Liga) auf Rang...?]])</f>
        <v>5</v>
      </c>
      <c r="AI876" s="6">
        <f>0-Table1[[#This Row],[Spalte16]]</f>
        <v>-5</v>
      </c>
      <c r="AJ876" s="1">
        <v>8</v>
      </c>
      <c r="AK876" s="6">
        <f>ABS(16-Table1[[#This Row],[Die U23 des FCSP landet in der Regionalliga Nord (18er Liga) auf Rang....?]])</f>
        <v>8</v>
      </c>
      <c r="AL876" s="6">
        <f>0-Table1[[#This Row],[Spalte17]]</f>
        <v>-8</v>
      </c>
      <c r="AM87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-3</v>
      </c>
      <c r="AP876"/>
    </row>
    <row r="877" spans="1:42" x14ac:dyDescent="0.25">
      <c r="A877">
        <v>875</v>
      </c>
      <c r="B877" t="s">
        <v>518</v>
      </c>
      <c r="C877" s="1">
        <v>13</v>
      </c>
      <c r="D877" s="6">
        <f>-18+Table1[[#This Row],[Auf welchem Platz landet der FC St. Pauli in der 1. Bundesliga 2025/26?]]</f>
        <v>-5</v>
      </c>
      <c r="E877" t="s">
        <v>14</v>
      </c>
      <c r="F877" s="5">
        <v>5</v>
      </c>
      <c r="G877" t="s">
        <v>14</v>
      </c>
      <c r="H877" t="s">
        <v>56</v>
      </c>
      <c r="I877" t="s">
        <v>25</v>
      </c>
      <c r="J877" t="s">
        <v>43</v>
      </c>
      <c r="K877">
        <f t="shared" si="156"/>
        <v>1</v>
      </c>
      <c r="L877">
        <f t="shared" si="157"/>
        <v>1</v>
      </c>
      <c r="M877">
        <f t="shared" si="158"/>
        <v>0</v>
      </c>
      <c r="N877">
        <f t="shared" si="159"/>
        <v>0</v>
      </c>
      <c r="O877" s="5">
        <f>SUM(Table1[[#This Row],[Spalte5]:[Spalte6]])*5</f>
        <v>10</v>
      </c>
      <c r="P877" t="s">
        <v>23</v>
      </c>
      <c r="Q877" t="s">
        <v>78</v>
      </c>
      <c r="R877" t="s">
        <v>34</v>
      </c>
      <c r="S877">
        <f t="shared" si="160"/>
        <v>0</v>
      </c>
      <c r="T877">
        <f t="shared" si="161"/>
        <v>1</v>
      </c>
      <c r="U877">
        <f t="shared" si="162"/>
        <v>0</v>
      </c>
      <c r="V877" s="5">
        <f>SUM(Table1[[#This Row],[Spalte94]:[Spalte92]])*5</f>
        <v>5</v>
      </c>
      <c r="W877" t="s">
        <v>58</v>
      </c>
      <c r="X877" s="5">
        <f t="shared" si="163"/>
        <v>0</v>
      </c>
      <c r="Y877" t="s">
        <v>18</v>
      </c>
      <c r="Z877" s="5">
        <f t="shared" si="164"/>
        <v>0</v>
      </c>
      <c r="AA877" t="s">
        <v>19</v>
      </c>
      <c r="AB877" s="5">
        <f t="shared" si="165"/>
        <v>0</v>
      </c>
      <c r="AC877" t="s">
        <v>20</v>
      </c>
      <c r="AD877" s="5">
        <f t="shared" si="166"/>
        <v>0</v>
      </c>
      <c r="AE877" t="s">
        <v>32</v>
      </c>
      <c r="AF877" s="5">
        <f t="shared" si="167"/>
        <v>0</v>
      </c>
      <c r="AG877" s="1">
        <v>2</v>
      </c>
      <c r="AH877" s="6">
        <f>ABS(8-Table1[[#This Row],[Die 1. Frauen des FCSP landet in der Regionalliga Nord (12er Liga) auf Rang...?]])</f>
        <v>6</v>
      </c>
      <c r="AI877" s="6">
        <f>0-Table1[[#This Row],[Spalte16]]</f>
        <v>-6</v>
      </c>
      <c r="AJ877" s="1">
        <v>3</v>
      </c>
      <c r="AK877" s="6">
        <f>ABS(16-Table1[[#This Row],[Die U23 des FCSP landet in der Regionalliga Nord (18er Liga) auf Rang....?]])</f>
        <v>13</v>
      </c>
      <c r="AL877" s="6">
        <f>0-Table1[[#This Row],[Spalte17]]</f>
        <v>-13</v>
      </c>
      <c r="AM87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-4</v>
      </c>
      <c r="AP877"/>
    </row>
    <row r="878" spans="1:42" x14ac:dyDescent="0.25">
      <c r="A878">
        <v>876</v>
      </c>
      <c r="B878" t="s">
        <v>573</v>
      </c>
      <c r="C878" s="1">
        <v>12</v>
      </c>
      <c r="D878" s="6">
        <f>-18+Table1[[#This Row],[Auf welchem Platz landet der FC St. Pauli in der 1. Bundesliga 2025/26?]]</f>
        <v>-6</v>
      </c>
      <c r="E878" t="s">
        <v>56</v>
      </c>
      <c r="F878" s="5"/>
      <c r="G878" t="s">
        <v>16</v>
      </c>
      <c r="H878" t="s">
        <v>56</v>
      </c>
      <c r="I878" t="s">
        <v>14</v>
      </c>
      <c r="J878" t="s">
        <v>25</v>
      </c>
      <c r="K878">
        <f t="shared" si="156"/>
        <v>1</v>
      </c>
      <c r="L878">
        <f t="shared" si="157"/>
        <v>1</v>
      </c>
      <c r="M878">
        <f t="shared" si="158"/>
        <v>0</v>
      </c>
      <c r="N878">
        <f t="shared" si="159"/>
        <v>1</v>
      </c>
      <c r="O878" s="5">
        <f>SUM(Table1[[#This Row],[Spalte5]:[Spalte6]])*5</f>
        <v>15</v>
      </c>
      <c r="P878" t="s">
        <v>34</v>
      </c>
      <c r="Q878" t="s">
        <v>41</v>
      </c>
      <c r="R878" t="s">
        <v>23</v>
      </c>
      <c r="S878">
        <f t="shared" si="160"/>
        <v>0</v>
      </c>
      <c r="T878">
        <f t="shared" si="161"/>
        <v>0</v>
      </c>
      <c r="U878">
        <f t="shared" si="162"/>
        <v>0</v>
      </c>
      <c r="V878" s="5">
        <f>SUM(Table1[[#This Row],[Spalte94]:[Spalte92]])*5</f>
        <v>0</v>
      </c>
      <c r="W878" t="s">
        <v>34</v>
      </c>
      <c r="X878" s="5">
        <f t="shared" si="163"/>
        <v>0</v>
      </c>
      <c r="Y878" t="s">
        <v>48</v>
      </c>
      <c r="Z878" s="5">
        <f t="shared" si="164"/>
        <v>0</v>
      </c>
      <c r="AA878" t="s">
        <v>19</v>
      </c>
      <c r="AB878" s="5">
        <f t="shared" si="165"/>
        <v>0</v>
      </c>
      <c r="AC878" t="s">
        <v>20</v>
      </c>
      <c r="AD878" s="5">
        <f t="shared" si="166"/>
        <v>0</v>
      </c>
      <c r="AE878" t="s">
        <v>37</v>
      </c>
      <c r="AF878" s="5">
        <f t="shared" si="167"/>
        <v>0</v>
      </c>
      <c r="AG878" s="1">
        <v>6</v>
      </c>
      <c r="AH878" s="6">
        <f>ABS(8-Table1[[#This Row],[Die 1. Frauen des FCSP landet in der Regionalliga Nord (12er Liga) auf Rang...?]])</f>
        <v>2</v>
      </c>
      <c r="AI878" s="6">
        <f>0-Table1[[#This Row],[Spalte16]]</f>
        <v>-2</v>
      </c>
      <c r="AJ878" s="1">
        <v>5</v>
      </c>
      <c r="AK878" s="6">
        <f>ABS(16-Table1[[#This Row],[Die U23 des FCSP landet in der Regionalliga Nord (18er Liga) auf Rang....?]])</f>
        <v>11</v>
      </c>
      <c r="AL878" s="6">
        <f>0-Table1[[#This Row],[Spalte17]]</f>
        <v>-11</v>
      </c>
      <c r="AM87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-4</v>
      </c>
      <c r="AP878"/>
    </row>
    <row r="879" spans="1:42" x14ac:dyDescent="0.25">
      <c r="A879">
        <v>877</v>
      </c>
      <c r="B879" t="s">
        <v>532</v>
      </c>
      <c r="C879" s="1">
        <v>12</v>
      </c>
      <c r="D879" s="6">
        <f>-18+Table1[[#This Row],[Auf welchem Platz landet der FC St. Pauli in der 1. Bundesliga 2025/26?]]</f>
        <v>-6</v>
      </c>
      <c r="E879" t="s">
        <v>14</v>
      </c>
      <c r="F879" s="5">
        <v>5</v>
      </c>
      <c r="G879" t="s">
        <v>14</v>
      </c>
      <c r="H879" t="s">
        <v>56</v>
      </c>
      <c r="I879" t="s">
        <v>25</v>
      </c>
      <c r="J879" t="s">
        <v>43</v>
      </c>
      <c r="K879">
        <f t="shared" si="156"/>
        <v>1</v>
      </c>
      <c r="L879">
        <f t="shared" si="157"/>
        <v>1</v>
      </c>
      <c r="M879">
        <f t="shared" si="158"/>
        <v>0</v>
      </c>
      <c r="N879">
        <f t="shared" si="159"/>
        <v>0</v>
      </c>
      <c r="O879" s="5">
        <f>SUM(Table1[[#This Row],[Spalte5]:[Spalte6]])*5</f>
        <v>10</v>
      </c>
      <c r="P879" t="s">
        <v>78</v>
      </c>
      <c r="Q879" t="s">
        <v>34</v>
      </c>
      <c r="R879" t="s">
        <v>15</v>
      </c>
      <c r="S879">
        <f t="shared" si="160"/>
        <v>0</v>
      </c>
      <c r="T879">
        <f t="shared" si="161"/>
        <v>1</v>
      </c>
      <c r="U879">
        <f t="shared" si="162"/>
        <v>0</v>
      </c>
      <c r="V879" s="5">
        <f>SUM(Table1[[#This Row],[Spalte94]:[Spalte92]])*5</f>
        <v>5</v>
      </c>
      <c r="W879" t="s">
        <v>50</v>
      </c>
      <c r="X879" s="5">
        <f t="shared" si="163"/>
        <v>0</v>
      </c>
      <c r="Y879" t="s">
        <v>46</v>
      </c>
      <c r="Z879" s="5">
        <f t="shared" si="164"/>
        <v>0</v>
      </c>
      <c r="AA879" t="s">
        <v>19</v>
      </c>
      <c r="AB879" s="5">
        <f t="shared" si="165"/>
        <v>0</v>
      </c>
      <c r="AC879" t="s">
        <v>20</v>
      </c>
      <c r="AD879" s="5">
        <f t="shared" si="166"/>
        <v>0</v>
      </c>
      <c r="AE879" t="s">
        <v>28</v>
      </c>
      <c r="AF879" s="5">
        <f t="shared" si="167"/>
        <v>0</v>
      </c>
      <c r="AG879" s="1">
        <v>2</v>
      </c>
      <c r="AH879" s="6">
        <f>ABS(8-Table1[[#This Row],[Die 1. Frauen des FCSP landet in der Regionalliga Nord (12er Liga) auf Rang...?]])</f>
        <v>6</v>
      </c>
      <c r="AI879" s="6">
        <f>0-Table1[[#This Row],[Spalte16]]</f>
        <v>-6</v>
      </c>
      <c r="AJ879" s="1">
        <v>4</v>
      </c>
      <c r="AK879" s="6">
        <f>ABS(16-Table1[[#This Row],[Die U23 des FCSP landet in der Regionalliga Nord (18er Liga) auf Rang....?]])</f>
        <v>12</v>
      </c>
      <c r="AL879" s="6">
        <f>0-Table1[[#This Row],[Spalte17]]</f>
        <v>-12</v>
      </c>
      <c r="AM87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-4</v>
      </c>
      <c r="AP879"/>
    </row>
    <row r="880" spans="1:42" x14ac:dyDescent="0.25">
      <c r="A880">
        <v>878</v>
      </c>
      <c r="B880" t="s">
        <v>218</v>
      </c>
      <c r="C880" s="1">
        <v>7</v>
      </c>
      <c r="D880" s="6">
        <f>-18+Table1[[#This Row],[Auf welchem Platz landet der FC St. Pauli in der 1. Bundesliga 2025/26?]]</f>
        <v>-11</v>
      </c>
      <c r="E880" t="s">
        <v>56</v>
      </c>
      <c r="F880" s="5"/>
      <c r="G880" t="s">
        <v>56</v>
      </c>
      <c r="H880" t="s">
        <v>14</v>
      </c>
      <c r="I880" t="s">
        <v>43</v>
      </c>
      <c r="J880" t="s">
        <v>133</v>
      </c>
      <c r="K880">
        <f t="shared" si="156"/>
        <v>1</v>
      </c>
      <c r="L880">
        <f t="shared" si="157"/>
        <v>0</v>
      </c>
      <c r="M880">
        <f t="shared" si="158"/>
        <v>0</v>
      </c>
      <c r="N880">
        <f t="shared" si="159"/>
        <v>0</v>
      </c>
      <c r="O880" s="5">
        <f>SUM(Table1[[#This Row],[Spalte5]:[Spalte6]])*5</f>
        <v>5</v>
      </c>
      <c r="P880" t="s">
        <v>34</v>
      </c>
      <c r="Q880" t="s">
        <v>78</v>
      </c>
      <c r="R880" t="s">
        <v>15</v>
      </c>
      <c r="S880">
        <f t="shared" si="160"/>
        <v>0</v>
      </c>
      <c r="T880">
        <f t="shared" si="161"/>
        <v>1</v>
      </c>
      <c r="U880">
        <f t="shared" si="162"/>
        <v>0</v>
      </c>
      <c r="V880" s="5">
        <f>SUM(Table1[[#This Row],[Spalte94]:[Spalte92]])*5</f>
        <v>5</v>
      </c>
      <c r="W880" t="s">
        <v>17</v>
      </c>
      <c r="X880" s="5">
        <f t="shared" si="163"/>
        <v>0</v>
      </c>
      <c r="Y880" t="s">
        <v>18</v>
      </c>
      <c r="Z880" s="5">
        <f t="shared" si="164"/>
        <v>0</v>
      </c>
      <c r="AA880" t="s">
        <v>35</v>
      </c>
      <c r="AB880" s="5">
        <f t="shared" si="165"/>
        <v>0</v>
      </c>
      <c r="AC880" t="s">
        <v>20</v>
      </c>
      <c r="AD880" s="5">
        <f t="shared" si="166"/>
        <v>0</v>
      </c>
      <c r="AE880" t="s">
        <v>28</v>
      </c>
      <c r="AF880" s="5">
        <f t="shared" si="167"/>
        <v>0</v>
      </c>
      <c r="AG880" s="1">
        <v>5</v>
      </c>
      <c r="AH880" s="6">
        <f>ABS(8-Table1[[#This Row],[Die 1. Frauen des FCSP landet in der Regionalliga Nord (12er Liga) auf Rang...?]])</f>
        <v>3</v>
      </c>
      <c r="AI880" s="6">
        <f>0-Table1[[#This Row],[Spalte16]]</f>
        <v>-3</v>
      </c>
      <c r="AJ880" s="1">
        <v>15</v>
      </c>
      <c r="AK880" s="6">
        <f>ABS(16-Table1[[#This Row],[Die U23 des FCSP landet in der Regionalliga Nord (18er Liga) auf Rang....?]])</f>
        <v>1</v>
      </c>
      <c r="AL880" s="6">
        <f>0-Table1[[#This Row],[Spalte17]]</f>
        <v>-1</v>
      </c>
      <c r="AM88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-5</v>
      </c>
      <c r="AP880"/>
    </row>
    <row r="881" spans="1:42" x14ac:dyDescent="0.25">
      <c r="A881">
        <v>879</v>
      </c>
      <c r="B881" t="s">
        <v>601</v>
      </c>
      <c r="C881" s="1">
        <v>8</v>
      </c>
      <c r="D881" s="6">
        <f>-18+Table1[[#This Row],[Auf welchem Platz landet der FC St. Pauli in der 1. Bundesliga 2025/26?]]</f>
        <v>-10</v>
      </c>
      <c r="E881" t="s">
        <v>14</v>
      </c>
      <c r="F881" s="5">
        <v>5</v>
      </c>
      <c r="G881" t="s">
        <v>14</v>
      </c>
      <c r="H881" t="s">
        <v>25</v>
      </c>
      <c r="I881" t="s">
        <v>54</v>
      </c>
      <c r="J881" t="s">
        <v>58</v>
      </c>
      <c r="K881">
        <f t="shared" si="156"/>
        <v>1</v>
      </c>
      <c r="L881">
        <f t="shared" si="157"/>
        <v>1</v>
      </c>
      <c r="M881">
        <f t="shared" si="158"/>
        <v>0</v>
      </c>
      <c r="N881">
        <f t="shared" si="159"/>
        <v>0</v>
      </c>
      <c r="O881" s="5">
        <f>SUM(Table1[[#This Row],[Spalte5]:[Spalte6]])*5</f>
        <v>10</v>
      </c>
      <c r="P881" t="s">
        <v>34</v>
      </c>
      <c r="Q881" t="s">
        <v>15</v>
      </c>
      <c r="R881" t="s">
        <v>41</v>
      </c>
      <c r="S881">
        <f t="shared" si="160"/>
        <v>0</v>
      </c>
      <c r="T881">
        <f t="shared" si="161"/>
        <v>0</v>
      </c>
      <c r="U881">
        <f t="shared" si="162"/>
        <v>0</v>
      </c>
      <c r="V881" s="5">
        <f>SUM(Table1[[#This Row],[Spalte94]:[Spalte92]])*5</f>
        <v>0</v>
      </c>
      <c r="W881" t="s">
        <v>34</v>
      </c>
      <c r="X881" s="5">
        <f t="shared" si="163"/>
        <v>0</v>
      </c>
      <c r="Y881" t="s">
        <v>18</v>
      </c>
      <c r="Z881" s="5">
        <f t="shared" si="164"/>
        <v>0</v>
      </c>
      <c r="AA881" t="s">
        <v>19</v>
      </c>
      <c r="AB881" s="5">
        <f t="shared" si="165"/>
        <v>0</v>
      </c>
      <c r="AC881" t="s">
        <v>20</v>
      </c>
      <c r="AD881" s="5">
        <f t="shared" si="166"/>
        <v>0</v>
      </c>
      <c r="AE881" t="s">
        <v>32</v>
      </c>
      <c r="AF881" s="5">
        <f t="shared" si="167"/>
        <v>0</v>
      </c>
      <c r="AG881" s="1">
        <v>5</v>
      </c>
      <c r="AH881" s="6">
        <f>ABS(8-Table1[[#This Row],[Die 1. Frauen des FCSP landet in der Regionalliga Nord (12er Liga) auf Rang...?]])</f>
        <v>3</v>
      </c>
      <c r="AI881" s="6">
        <f>0-Table1[[#This Row],[Spalte16]]</f>
        <v>-3</v>
      </c>
      <c r="AJ881" s="1">
        <v>9</v>
      </c>
      <c r="AK881" s="6">
        <f>ABS(16-Table1[[#This Row],[Die U23 des FCSP landet in der Regionalliga Nord (18er Liga) auf Rang....?]])</f>
        <v>7</v>
      </c>
      <c r="AL881" s="6">
        <f>0-Table1[[#This Row],[Spalte17]]</f>
        <v>-7</v>
      </c>
      <c r="AM88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-5</v>
      </c>
      <c r="AP881"/>
    </row>
    <row r="882" spans="1:42" x14ac:dyDescent="0.25">
      <c r="A882">
        <v>880</v>
      </c>
      <c r="B882" t="s">
        <v>589</v>
      </c>
      <c r="C882" s="1">
        <v>4</v>
      </c>
      <c r="D882" s="6">
        <f>-18+Table1[[#This Row],[Auf welchem Platz landet der FC St. Pauli in der 1. Bundesliga 2025/26?]]</f>
        <v>-14</v>
      </c>
      <c r="E882" t="s">
        <v>14</v>
      </c>
      <c r="F882" s="5">
        <v>5</v>
      </c>
      <c r="G882" t="s">
        <v>14</v>
      </c>
      <c r="H882" t="s">
        <v>56</v>
      </c>
      <c r="I882" t="s">
        <v>238</v>
      </c>
      <c r="J882" t="s">
        <v>16</v>
      </c>
      <c r="K882">
        <f t="shared" si="156"/>
        <v>1</v>
      </c>
      <c r="L882">
        <f t="shared" si="157"/>
        <v>0</v>
      </c>
      <c r="M882">
        <f t="shared" si="158"/>
        <v>0</v>
      </c>
      <c r="N882">
        <f t="shared" si="159"/>
        <v>1</v>
      </c>
      <c r="O882" s="5">
        <f>SUM(Table1[[#This Row],[Spalte5]:[Spalte6]])*5</f>
        <v>10</v>
      </c>
      <c r="P882" t="s">
        <v>23</v>
      </c>
      <c r="Q882" t="s">
        <v>78</v>
      </c>
      <c r="R882" t="s">
        <v>34</v>
      </c>
      <c r="S882">
        <f t="shared" si="160"/>
        <v>0</v>
      </c>
      <c r="T882">
        <f t="shared" si="161"/>
        <v>1</v>
      </c>
      <c r="U882">
        <f t="shared" si="162"/>
        <v>0</v>
      </c>
      <c r="V882" s="5">
        <f>SUM(Table1[[#This Row],[Spalte94]:[Spalte92]])*5</f>
        <v>5</v>
      </c>
      <c r="W882" t="s">
        <v>23</v>
      </c>
      <c r="X882" s="5">
        <f t="shared" si="163"/>
        <v>0</v>
      </c>
      <c r="Y882" t="s">
        <v>18</v>
      </c>
      <c r="Z882" s="5">
        <f t="shared" si="164"/>
        <v>0</v>
      </c>
      <c r="AA882" t="s">
        <v>65</v>
      </c>
      <c r="AB882" s="5">
        <f t="shared" si="165"/>
        <v>5</v>
      </c>
      <c r="AC882" t="s">
        <v>31</v>
      </c>
      <c r="AD882" s="5">
        <f t="shared" si="166"/>
        <v>0</v>
      </c>
      <c r="AE882" t="s">
        <v>21</v>
      </c>
      <c r="AF882" s="5">
        <f t="shared" si="167"/>
        <v>0</v>
      </c>
      <c r="AG882" s="1">
        <v>2</v>
      </c>
      <c r="AH882" s="6">
        <f>ABS(8-Table1[[#This Row],[Die 1. Frauen des FCSP landet in der Regionalliga Nord (12er Liga) auf Rang...?]])</f>
        <v>6</v>
      </c>
      <c r="AI882" s="6">
        <f>0-Table1[[#This Row],[Spalte16]]</f>
        <v>-6</v>
      </c>
      <c r="AJ882" s="1">
        <v>10</v>
      </c>
      <c r="AK882" s="6">
        <f>ABS(16-Table1[[#This Row],[Die U23 des FCSP landet in der Regionalliga Nord (18er Liga) auf Rang....?]])</f>
        <v>6</v>
      </c>
      <c r="AL882" s="6">
        <f>0-Table1[[#This Row],[Spalte17]]</f>
        <v>-6</v>
      </c>
      <c r="AM88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-6</v>
      </c>
      <c r="AP882"/>
    </row>
    <row r="883" spans="1:42" x14ac:dyDescent="0.25">
      <c r="A883">
        <v>881</v>
      </c>
      <c r="B883" t="s">
        <v>842</v>
      </c>
      <c r="C883" s="1">
        <v>14</v>
      </c>
      <c r="D883" s="6">
        <f>-18+Table1[[#This Row],[Auf welchem Platz landet der FC St. Pauli in der 1. Bundesliga 2025/26?]]</f>
        <v>-4</v>
      </c>
      <c r="E883" t="s">
        <v>56</v>
      </c>
      <c r="F883" s="5"/>
      <c r="G883" t="s">
        <v>14</v>
      </c>
      <c r="H883" t="s">
        <v>56</v>
      </c>
      <c r="I883" t="s">
        <v>54</v>
      </c>
      <c r="J883" t="s">
        <v>43</v>
      </c>
      <c r="K883">
        <f t="shared" si="156"/>
        <v>1</v>
      </c>
      <c r="L883">
        <f t="shared" si="157"/>
        <v>0</v>
      </c>
      <c r="M883">
        <f t="shared" si="158"/>
        <v>0</v>
      </c>
      <c r="N883">
        <f t="shared" si="159"/>
        <v>0</v>
      </c>
      <c r="O883" s="5">
        <f>SUM(Table1[[#This Row],[Spalte5]:[Spalte6]])*5</f>
        <v>5</v>
      </c>
      <c r="P883" t="s">
        <v>34</v>
      </c>
      <c r="Q883" t="s">
        <v>78</v>
      </c>
      <c r="R883" t="s">
        <v>23</v>
      </c>
      <c r="S883">
        <f t="shared" si="160"/>
        <v>0</v>
      </c>
      <c r="T883">
        <f t="shared" si="161"/>
        <v>1</v>
      </c>
      <c r="U883">
        <f t="shared" si="162"/>
        <v>0</v>
      </c>
      <c r="V883" s="5">
        <f>SUM(Table1[[#This Row],[Spalte94]:[Spalte92]])*5</f>
        <v>5</v>
      </c>
      <c r="W883" t="s">
        <v>58</v>
      </c>
      <c r="X883" s="5">
        <f t="shared" si="163"/>
        <v>0</v>
      </c>
      <c r="Y883" t="s">
        <v>18</v>
      </c>
      <c r="Z883" s="5">
        <f t="shared" si="164"/>
        <v>0</v>
      </c>
      <c r="AA883" t="s">
        <v>19</v>
      </c>
      <c r="AB883" s="5">
        <f t="shared" si="165"/>
        <v>0</v>
      </c>
      <c r="AC883" t="s">
        <v>20</v>
      </c>
      <c r="AD883" s="5">
        <f t="shared" si="166"/>
        <v>0</v>
      </c>
      <c r="AE883" t="s">
        <v>32</v>
      </c>
      <c r="AF883" s="5">
        <f t="shared" si="167"/>
        <v>0</v>
      </c>
      <c r="AG883" s="1">
        <v>3</v>
      </c>
      <c r="AH883" s="6">
        <f>ABS(8-Table1[[#This Row],[Die 1. Frauen des FCSP landet in der Regionalliga Nord (12er Liga) auf Rang...?]])</f>
        <v>5</v>
      </c>
      <c r="AI883" s="6">
        <f>0-Table1[[#This Row],[Spalte16]]</f>
        <v>-5</v>
      </c>
      <c r="AJ883" s="1">
        <v>9</v>
      </c>
      <c r="AK883" s="6">
        <f>ABS(16-Table1[[#This Row],[Die U23 des FCSP landet in der Regionalliga Nord (18er Liga) auf Rang....?]])</f>
        <v>7</v>
      </c>
      <c r="AL883" s="6">
        <f>0-Table1[[#This Row],[Spalte17]]</f>
        <v>-7</v>
      </c>
      <c r="AM88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-6</v>
      </c>
      <c r="AP883"/>
    </row>
    <row r="884" spans="1:42" x14ac:dyDescent="0.25">
      <c r="A884">
        <v>882</v>
      </c>
      <c r="B884" t="s">
        <v>338</v>
      </c>
      <c r="C884" s="1">
        <v>9</v>
      </c>
      <c r="D884" s="6">
        <f>-18+Table1[[#This Row],[Auf welchem Platz landet der FC St. Pauli in der 1. Bundesliga 2025/26?]]</f>
        <v>-9</v>
      </c>
      <c r="E884" t="s">
        <v>56</v>
      </c>
      <c r="F884" s="5"/>
      <c r="G884" t="s">
        <v>14</v>
      </c>
      <c r="H884" t="s">
        <v>56</v>
      </c>
      <c r="I884" t="s">
        <v>16</v>
      </c>
      <c r="J884" t="s">
        <v>25</v>
      </c>
      <c r="K884">
        <f t="shared" si="156"/>
        <v>1</v>
      </c>
      <c r="L884">
        <f t="shared" si="157"/>
        <v>1</v>
      </c>
      <c r="M884">
        <f t="shared" si="158"/>
        <v>0</v>
      </c>
      <c r="N884">
        <f t="shared" si="159"/>
        <v>1</v>
      </c>
      <c r="O884" s="5">
        <f>SUM(Table1[[#This Row],[Spalte5]:[Spalte6]])*5</f>
        <v>15</v>
      </c>
      <c r="P884" t="s">
        <v>15</v>
      </c>
      <c r="Q884" t="s">
        <v>24</v>
      </c>
      <c r="R884" t="s">
        <v>34</v>
      </c>
      <c r="S884">
        <f t="shared" si="160"/>
        <v>0</v>
      </c>
      <c r="T884">
        <f t="shared" si="161"/>
        <v>0</v>
      </c>
      <c r="U884">
        <f t="shared" si="162"/>
        <v>0</v>
      </c>
      <c r="V884" s="5">
        <f>SUM(Table1[[#This Row],[Spalte94]:[Spalte92]])*5</f>
        <v>0</v>
      </c>
      <c r="W884" t="s">
        <v>15</v>
      </c>
      <c r="X884" s="5">
        <f t="shared" si="163"/>
        <v>0</v>
      </c>
      <c r="Y884" t="s">
        <v>18</v>
      </c>
      <c r="Z884" s="5">
        <f t="shared" si="164"/>
        <v>0</v>
      </c>
      <c r="AA884" t="s">
        <v>19</v>
      </c>
      <c r="AB884" s="5">
        <f t="shared" si="165"/>
        <v>0</v>
      </c>
      <c r="AC884" t="s">
        <v>20</v>
      </c>
      <c r="AD884" s="5">
        <f t="shared" si="166"/>
        <v>0</v>
      </c>
      <c r="AE884" t="s">
        <v>28</v>
      </c>
      <c r="AF884" s="5">
        <f t="shared" si="167"/>
        <v>0</v>
      </c>
      <c r="AG884" s="1">
        <v>3</v>
      </c>
      <c r="AH884" s="6">
        <f>ABS(8-Table1[[#This Row],[Die 1. Frauen des FCSP landet in der Regionalliga Nord (12er Liga) auf Rang...?]])</f>
        <v>5</v>
      </c>
      <c r="AI884" s="6">
        <f>0-Table1[[#This Row],[Spalte16]]</f>
        <v>-5</v>
      </c>
      <c r="AJ884" s="1">
        <v>8</v>
      </c>
      <c r="AK884" s="6">
        <f>ABS(16-Table1[[#This Row],[Die U23 des FCSP landet in der Regionalliga Nord (18er Liga) auf Rang....?]])</f>
        <v>8</v>
      </c>
      <c r="AL884" s="6">
        <f>0-Table1[[#This Row],[Spalte17]]</f>
        <v>-8</v>
      </c>
      <c r="AM88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-7</v>
      </c>
      <c r="AP884"/>
    </row>
    <row r="885" spans="1:42" x14ac:dyDescent="0.25">
      <c r="A885">
        <v>883</v>
      </c>
      <c r="B885" t="s">
        <v>492</v>
      </c>
      <c r="C885" s="1">
        <v>13</v>
      </c>
      <c r="D885" s="6">
        <f>-18+Table1[[#This Row],[Auf welchem Platz landet der FC St. Pauli in der 1. Bundesliga 2025/26?]]</f>
        <v>-5</v>
      </c>
      <c r="E885" t="s">
        <v>25</v>
      </c>
      <c r="F885" s="5"/>
      <c r="G885" t="s">
        <v>14</v>
      </c>
      <c r="H885" t="s">
        <v>54</v>
      </c>
      <c r="I885" t="s">
        <v>25</v>
      </c>
      <c r="J885" t="s">
        <v>43</v>
      </c>
      <c r="K885">
        <f t="shared" si="156"/>
        <v>1</v>
      </c>
      <c r="L885">
        <f t="shared" si="157"/>
        <v>1</v>
      </c>
      <c r="M885">
        <f t="shared" si="158"/>
        <v>0</v>
      </c>
      <c r="N885">
        <f t="shared" si="159"/>
        <v>0</v>
      </c>
      <c r="O885" s="5">
        <f>SUM(Table1[[#This Row],[Spalte5]:[Spalte6]])*5</f>
        <v>10</v>
      </c>
      <c r="P885" t="s">
        <v>34</v>
      </c>
      <c r="Q885" t="s">
        <v>41</v>
      </c>
      <c r="R885" t="s">
        <v>23</v>
      </c>
      <c r="S885">
        <f t="shared" si="160"/>
        <v>0</v>
      </c>
      <c r="T885">
        <f t="shared" si="161"/>
        <v>0</v>
      </c>
      <c r="U885">
        <f t="shared" si="162"/>
        <v>0</v>
      </c>
      <c r="V885" s="5">
        <f>SUM(Table1[[#This Row],[Spalte94]:[Spalte92]])*5</f>
        <v>0</v>
      </c>
      <c r="W885" t="s">
        <v>23</v>
      </c>
      <c r="X885" s="5">
        <f t="shared" si="163"/>
        <v>0</v>
      </c>
      <c r="Y885" t="s">
        <v>52</v>
      </c>
      <c r="Z885" s="5">
        <f t="shared" si="164"/>
        <v>0</v>
      </c>
      <c r="AA885" t="s">
        <v>19</v>
      </c>
      <c r="AB885" s="5">
        <f t="shared" si="165"/>
        <v>0</v>
      </c>
      <c r="AC885" t="s">
        <v>20</v>
      </c>
      <c r="AD885" s="5">
        <f t="shared" si="166"/>
        <v>0</v>
      </c>
      <c r="AE885" t="s">
        <v>39</v>
      </c>
      <c r="AF885" s="5">
        <f t="shared" si="167"/>
        <v>0</v>
      </c>
      <c r="AG885" s="1">
        <v>7</v>
      </c>
      <c r="AH885" s="6">
        <f>ABS(8-Table1[[#This Row],[Die 1. Frauen des FCSP landet in der Regionalliga Nord (12er Liga) auf Rang...?]])</f>
        <v>1</v>
      </c>
      <c r="AI885" s="6">
        <f>0-Table1[[#This Row],[Spalte16]]</f>
        <v>-1</v>
      </c>
      <c r="AJ885" s="1">
        <v>5</v>
      </c>
      <c r="AK885" s="6">
        <f>ABS(16-Table1[[#This Row],[Die U23 des FCSP landet in der Regionalliga Nord (18er Liga) auf Rang....?]])</f>
        <v>11</v>
      </c>
      <c r="AL885" s="6">
        <f>0-Table1[[#This Row],[Spalte17]]</f>
        <v>-11</v>
      </c>
      <c r="AM88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-7</v>
      </c>
      <c r="AP885"/>
    </row>
    <row r="886" spans="1:42" x14ac:dyDescent="0.25">
      <c r="A886">
        <v>884</v>
      </c>
      <c r="B886" t="s">
        <v>399</v>
      </c>
      <c r="C886" s="1">
        <v>4</v>
      </c>
      <c r="D886" s="6">
        <f>-18+Table1[[#This Row],[Auf welchem Platz landet der FC St. Pauli in der 1. Bundesliga 2025/26?]]</f>
        <v>-14</v>
      </c>
      <c r="E886" t="s">
        <v>14</v>
      </c>
      <c r="F886" s="5">
        <v>5</v>
      </c>
      <c r="G886" t="s">
        <v>238</v>
      </c>
      <c r="H886" t="s">
        <v>14</v>
      </c>
      <c r="I886" t="s">
        <v>25</v>
      </c>
      <c r="J886" t="s">
        <v>54</v>
      </c>
      <c r="K886">
        <f t="shared" si="156"/>
        <v>1</v>
      </c>
      <c r="L886">
        <f t="shared" si="157"/>
        <v>1</v>
      </c>
      <c r="M886">
        <f t="shared" si="158"/>
        <v>0</v>
      </c>
      <c r="N886">
        <f t="shared" si="159"/>
        <v>0</v>
      </c>
      <c r="O886" s="5">
        <f>SUM(Table1[[#This Row],[Spalte5]:[Spalte6]])*5</f>
        <v>10</v>
      </c>
      <c r="P886" t="s">
        <v>34</v>
      </c>
      <c r="Q886" t="s">
        <v>23</v>
      </c>
      <c r="R886" t="s">
        <v>41</v>
      </c>
      <c r="S886">
        <f t="shared" si="160"/>
        <v>0</v>
      </c>
      <c r="T886">
        <f t="shared" si="161"/>
        <v>0</v>
      </c>
      <c r="U886">
        <f t="shared" si="162"/>
        <v>0</v>
      </c>
      <c r="V886" s="5">
        <f>SUM(Table1[[#This Row],[Spalte94]:[Spalte92]])*5</f>
        <v>0</v>
      </c>
      <c r="W886" t="s">
        <v>54</v>
      </c>
      <c r="X886" s="5">
        <f t="shared" si="163"/>
        <v>5</v>
      </c>
      <c r="Y886" t="s">
        <v>18</v>
      </c>
      <c r="Z886" s="5">
        <f t="shared" si="164"/>
        <v>0</v>
      </c>
      <c r="AA886" t="s">
        <v>35</v>
      </c>
      <c r="AB886" s="5">
        <f t="shared" si="165"/>
        <v>0</v>
      </c>
      <c r="AC886" t="s">
        <v>20</v>
      </c>
      <c r="AD886" s="5">
        <f t="shared" si="166"/>
        <v>0</v>
      </c>
      <c r="AE886" t="s">
        <v>28</v>
      </c>
      <c r="AF886" s="5">
        <f t="shared" si="167"/>
        <v>0</v>
      </c>
      <c r="AG886" s="1">
        <v>5</v>
      </c>
      <c r="AH886" s="6">
        <f>ABS(8-Table1[[#This Row],[Die 1. Frauen des FCSP landet in der Regionalliga Nord (12er Liga) auf Rang...?]])</f>
        <v>3</v>
      </c>
      <c r="AI886" s="6">
        <f>0-Table1[[#This Row],[Spalte16]]</f>
        <v>-3</v>
      </c>
      <c r="AJ886" s="1">
        <v>6</v>
      </c>
      <c r="AK886" s="6">
        <f>ABS(16-Table1[[#This Row],[Die U23 des FCSP landet in der Regionalliga Nord (18er Liga) auf Rang....?]])</f>
        <v>10</v>
      </c>
      <c r="AL886" s="6">
        <f>0-Table1[[#This Row],[Spalte17]]</f>
        <v>-10</v>
      </c>
      <c r="AM88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-7</v>
      </c>
      <c r="AP886"/>
    </row>
    <row r="887" spans="1:42" x14ac:dyDescent="0.25">
      <c r="A887">
        <v>885</v>
      </c>
      <c r="B887" t="s">
        <v>367</v>
      </c>
      <c r="C887" s="1">
        <v>6</v>
      </c>
      <c r="D887" s="6">
        <f>-18+Table1[[#This Row],[Auf welchem Platz landet der FC St. Pauli in der 1. Bundesliga 2025/26?]]</f>
        <v>-12</v>
      </c>
      <c r="E887" t="s">
        <v>56</v>
      </c>
      <c r="F887" s="5"/>
      <c r="G887" t="s">
        <v>54</v>
      </c>
      <c r="H887" t="s">
        <v>56</v>
      </c>
      <c r="I887" t="s">
        <v>25</v>
      </c>
      <c r="J887" t="s">
        <v>43</v>
      </c>
      <c r="K887">
        <f t="shared" si="156"/>
        <v>0</v>
      </c>
      <c r="L887">
        <f t="shared" si="157"/>
        <v>1</v>
      </c>
      <c r="M887">
        <f t="shared" si="158"/>
        <v>0</v>
      </c>
      <c r="N887">
        <f t="shared" si="159"/>
        <v>0</v>
      </c>
      <c r="O887" s="5">
        <f>SUM(Table1[[#This Row],[Spalte5]:[Spalte6]])*5</f>
        <v>5</v>
      </c>
      <c r="P887" t="s">
        <v>15</v>
      </c>
      <c r="Q887" t="s">
        <v>23</v>
      </c>
      <c r="R887" t="s">
        <v>78</v>
      </c>
      <c r="S887">
        <f t="shared" si="160"/>
        <v>0</v>
      </c>
      <c r="T887">
        <f t="shared" si="161"/>
        <v>1</v>
      </c>
      <c r="U887">
        <f t="shared" si="162"/>
        <v>0</v>
      </c>
      <c r="V887" s="5">
        <f>SUM(Table1[[#This Row],[Spalte94]:[Spalte92]])*5</f>
        <v>5</v>
      </c>
      <c r="W887" t="s">
        <v>50</v>
      </c>
      <c r="X887" s="5">
        <f t="shared" si="163"/>
        <v>0</v>
      </c>
      <c r="Y887" t="s">
        <v>18</v>
      </c>
      <c r="Z887" s="5">
        <f t="shared" si="164"/>
        <v>0</v>
      </c>
      <c r="AA887" t="s">
        <v>19</v>
      </c>
      <c r="AB887" s="5">
        <f t="shared" si="165"/>
        <v>0</v>
      </c>
      <c r="AC887" t="s">
        <v>20</v>
      </c>
      <c r="AD887" s="5">
        <f t="shared" si="166"/>
        <v>0</v>
      </c>
      <c r="AE887" t="s">
        <v>32</v>
      </c>
      <c r="AF887" s="5">
        <f t="shared" si="167"/>
        <v>0</v>
      </c>
      <c r="AG887" s="1">
        <v>5</v>
      </c>
      <c r="AH887" s="6">
        <f>ABS(8-Table1[[#This Row],[Die 1. Frauen des FCSP landet in der Regionalliga Nord (12er Liga) auf Rang...?]])</f>
        <v>3</v>
      </c>
      <c r="AI887" s="6">
        <f>0-Table1[[#This Row],[Spalte16]]</f>
        <v>-3</v>
      </c>
      <c r="AJ887" s="1">
        <v>14</v>
      </c>
      <c r="AK887" s="6">
        <f>ABS(16-Table1[[#This Row],[Die U23 des FCSP landet in der Regionalliga Nord (18er Liga) auf Rang....?]])</f>
        <v>2</v>
      </c>
      <c r="AL887" s="6">
        <f>0-Table1[[#This Row],[Spalte17]]</f>
        <v>-2</v>
      </c>
      <c r="AM887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-7</v>
      </c>
      <c r="AP887"/>
    </row>
    <row r="888" spans="1:42" x14ac:dyDescent="0.25">
      <c r="A888">
        <v>886</v>
      </c>
      <c r="B888" t="s">
        <v>937</v>
      </c>
      <c r="C888" s="1">
        <v>4</v>
      </c>
      <c r="D888" s="6">
        <f>-18+Table1[[#This Row],[Auf welchem Platz landet der FC St. Pauli in der 1. Bundesliga 2025/26?]]</f>
        <v>-14</v>
      </c>
      <c r="E888" t="s">
        <v>14</v>
      </c>
      <c r="F888" s="5">
        <v>5</v>
      </c>
      <c r="G888" t="s">
        <v>238</v>
      </c>
      <c r="H888" t="s">
        <v>14</v>
      </c>
      <c r="I888" t="s">
        <v>25</v>
      </c>
      <c r="J888" t="s">
        <v>56</v>
      </c>
      <c r="K888">
        <f t="shared" si="156"/>
        <v>1</v>
      </c>
      <c r="L888">
        <f t="shared" si="157"/>
        <v>1</v>
      </c>
      <c r="M888">
        <f t="shared" si="158"/>
        <v>0</v>
      </c>
      <c r="N888">
        <f t="shared" si="159"/>
        <v>0</v>
      </c>
      <c r="O888" s="5">
        <f>SUM(Table1[[#This Row],[Spalte5]:[Spalte6]])*5</f>
        <v>10</v>
      </c>
      <c r="P888" t="s">
        <v>78</v>
      </c>
      <c r="Q888" t="s">
        <v>34</v>
      </c>
      <c r="R888" t="s">
        <v>23</v>
      </c>
      <c r="S888">
        <f t="shared" si="160"/>
        <v>0</v>
      </c>
      <c r="T888">
        <f t="shared" si="161"/>
        <v>1</v>
      </c>
      <c r="U888">
        <f t="shared" si="162"/>
        <v>0</v>
      </c>
      <c r="V888" s="5">
        <f>SUM(Table1[[#This Row],[Spalte94]:[Spalte92]])*5</f>
        <v>5</v>
      </c>
      <c r="W888" t="s">
        <v>34</v>
      </c>
      <c r="X888" s="5">
        <f t="shared" si="163"/>
        <v>0</v>
      </c>
      <c r="Y888" t="s">
        <v>18</v>
      </c>
      <c r="Z888" s="5">
        <f t="shared" si="164"/>
        <v>0</v>
      </c>
      <c r="AA888" t="s">
        <v>65</v>
      </c>
      <c r="AB888" s="5">
        <f t="shared" si="165"/>
        <v>5</v>
      </c>
      <c r="AC888" t="s">
        <v>31</v>
      </c>
      <c r="AD888" s="5">
        <f t="shared" si="166"/>
        <v>0</v>
      </c>
      <c r="AE888" t="s">
        <v>32</v>
      </c>
      <c r="AF888" s="5">
        <f t="shared" si="167"/>
        <v>0</v>
      </c>
      <c r="AG888" s="1">
        <v>2</v>
      </c>
      <c r="AH888" s="6">
        <f>ABS(8-Table1[[#This Row],[Die 1. Frauen des FCSP landet in der Regionalliga Nord (12er Liga) auf Rang...?]])</f>
        <v>6</v>
      </c>
      <c r="AI888" s="6">
        <f>0-Table1[[#This Row],[Spalte16]]</f>
        <v>-6</v>
      </c>
      <c r="AJ888" s="1">
        <v>9</v>
      </c>
      <c r="AK888" s="6">
        <f>ABS(16-Table1[[#This Row],[Die U23 des FCSP landet in der Regionalliga Nord (18er Liga) auf Rang....?]])</f>
        <v>7</v>
      </c>
      <c r="AL888" s="6">
        <f>0-Table1[[#This Row],[Spalte17]]</f>
        <v>-7</v>
      </c>
      <c r="AM888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-7</v>
      </c>
      <c r="AP888"/>
    </row>
    <row r="889" spans="1:42" x14ac:dyDescent="0.25">
      <c r="A889">
        <v>887</v>
      </c>
      <c r="B889" t="s">
        <v>438</v>
      </c>
      <c r="C889" s="1">
        <v>11</v>
      </c>
      <c r="D889" s="6">
        <f>-18+Table1[[#This Row],[Auf welchem Platz landet der FC St. Pauli in der 1. Bundesliga 2025/26?]]</f>
        <v>-7</v>
      </c>
      <c r="E889" t="s">
        <v>14</v>
      </c>
      <c r="F889" s="5">
        <v>5</v>
      </c>
      <c r="G889" t="s">
        <v>14</v>
      </c>
      <c r="H889" t="s">
        <v>25</v>
      </c>
      <c r="I889" t="s">
        <v>56</v>
      </c>
      <c r="J889" t="s">
        <v>43</v>
      </c>
      <c r="K889">
        <f t="shared" si="156"/>
        <v>1</v>
      </c>
      <c r="L889">
        <f t="shared" si="157"/>
        <v>1</v>
      </c>
      <c r="M889">
        <f t="shared" si="158"/>
        <v>0</v>
      </c>
      <c r="N889">
        <f t="shared" si="159"/>
        <v>0</v>
      </c>
      <c r="O889" s="5">
        <f>SUM(Table1[[#This Row],[Spalte5]:[Spalte6]])*5</f>
        <v>10</v>
      </c>
      <c r="P889" t="s">
        <v>41</v>
      </c>
      <c r="Q889" t="s">
        <v>23</v>
      </c>
      <c r="R889" t="s">
        <v>133</v>
      </c>
      <c r="S889">
        <f t="shared" si="160"/>
        <v>0</v>
      </c>
      <c r="T889">
        <f t="shared" si="161"/>
        <v>0</v>
      </c>
      <c r="U889">
        <f t="shared" si="162"/>
        <v>0</v>
      </c>
      <c r="V889" s="5">
        <f>SUM(Table1[[#This Row],[Spalte94]:[Spalte92]])*5</f>
        <v>0</v>
      </c>
      <c r="W889" t="s">
        <v>34</v>
      </c>
      <c r="X889" s="5">
        <f t="shared" si="163"/>
        <v>0</v>
      </c>
      <c r="Y889" t="s">
        <v>18</v>
      </c>
      <c r="Z889" s="5">
        <f t="shared" si="164"/>
        <v>0</v>
      </c>
      <c r="AA889" t="s">
        <v>19</v>
      </c>
      <c r="AB889" s="5">
        <f t="shared" si="165"/>
        <v>0</v>
      </c>
      <c r="AC889" t="s">
        <v>20</v>
      </c>
      <c r="AD889" s="5">
        <f t="shared" si="166"/>
        <v>0</v>
      </c>
      <c r="AE889" t="s">
        <v>28</v>
      </c>
      <c r="AF889" s="5">
        <f t="shared" si="167"/>
        <v>0</v>
      </c>
      <c r="AG889" s="1">
        <v>6</v>
      </c>
      <c r="AH889" s="6">
        <f>ABS(8-Table1[[#This Row],[Die 1. Frauen des FCSP landet in der Regionalliga Nord (12er Liga) auf Rang...?]])</f>
        <v>2</v>
      </c>
      <c r="AI889" s="6">
        <f>0-Table1[[#This Row],[Spalte16]]</f>
        <v>-2</v>
      </c>
      <c r="AJ889" s="1">
        <v>3</v>
      </c>
      <c r="AK889" s="6">
        <f>ABS(16-Table1[[#This Row],[Die U23 des FCSP landet in der Regionalliga Nord (18er Liga) auf Rang....?]])</f>
        <v>13</v>
      </c>
      <c r="AL889" s="6">
        <f>0-Table1[[#This Row],[Spalte17]]</f>
        <v>-13</v>
      </c>
      <c r="AM889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-7</v>
      </c>
      <c r="AP889"/>
    </row>
    <row r="890" spans="1:42" x14ac:dyDescent="0.25">
      <c r="A890">
        <v>888</v>
      </c>
      <c r="B890" t="s">
        <v>828</v>
      </c>
      <c r="C890" s="1">
        <v>13</v>
      </c>
      <c r="D890" s="6">
        <f>-18+Table1[[#This Row],[Auf welchem Platz landet der FC St. Pauli in der 1. Bundesliga 2025/26?]]</f>
        <v>-5</v>
      </c>
      <c r="E890" t="s">
        <v>14</v>
      </c>
      <c r="F890" s="5">
        <v>5</v>
      </c>
      <c r="G890" t="s">
        <v>14</v>
      </c>
      <c r="H890" t="s">
        <v>43</v>
      </c>
      <c r="I890" t="s">
        <v>54</v>
      </c>
      <c r="J890" t="s">
        <v>56</v>
      </c>
      <c r="K890">
        <f t="shared" si="156"/>
        <v>1</v>
      </c>
      <c r="L890">
        <f t="shared" si="157"/>
        <v>0</v>
      </c>
      <c r="M890">
        <f t="shared" si="158"/>
        <v>0</v>
      </c>
      <c r="N890">
        <f t="shared" si="159"/>
        <v>0</v>
      </c>
      <c r="O890" s="5">
        <f>SUM(Table1[[#This Row],[Spalte5]:[Spalte6]])*5</f>
        <v>5</v>
      </c>
      <c r="P890" t="s">
        <v>23</v>
      </c>
      <c r="Q890" t="s">
        <v>34</v>
      </c>
      <c r="R890" t="s">
        <v>78</v>
      </c>
      <c r="S890">
        <f t="shared" si="160"/>
        <v>0</v>
      </c>
      <c r="T890">
        <f t="shared" si="161"/>
        <v>1</v>
      </c>
      <c r="U890">
        <f t="shared" si="162"/>
        <v>0</v>
      </c>
      <c r="V890" s="5">
        <f>SUM(Table1[[#This Row],[Spalte94]:[Spalte92]])*5</f>
        <v>5</v>
      </c>
      <c r="W890" t="s">
        <v>41</v>
      </c>
      <c r="X890" s="5">
        <f t="shared" si="163"/>
        <v>0</v>
      </c>
      <c r="Y890" t="s">
        <v>48</v>
      </c>
      <c r="Z890" s="5">
        <f t="shared" si="164"/>
        <v>0</v>
      </c>
      <c r="AA890" t="s">
        <v>19</v>
      </c>
      <c r="AB890" s="5">
        <f t="shared" si="165"/>
        <v>0</v>
      </c>
      <c r="AC890" t="s">
        <v>20</v>
      </c>
      <c r="AD890" s="5">
        <f t="shared" si="166"/>
        <v>0</v>
      </c>
      <c r="AE890" t="s">
        <v>32</v>
      </c>
      <c r="AF890" s="5">
        <f t="shared" si="167"/>
        <v>0</v>
      </c>
      <c r="AG890" s="1">
        <v>2</v>
      </c>
      <c r="AH890" s="6">
        <f>ABS(8-Table1[[#This Row],[Die 1. Frauen des FCSP landet in der Regionalliga Nord (12er Liga) auf Rang...?]])</f>
        <v>6</v>
      </c>
      <c r="AI890" s="6">
        <f>0-Table1[[#This Row],[Spalte16]]</f>
        <v>-6</v>
      </c>
      <c r="AJ890" s="1">
        <v>3</v>
      </c>
      <c r="AK890" s="6">
        <f>ABS(16-Table1[[#This Row],[Die U23 des FCSP landet in der Regionalliga Nord (18er Liga) auf Rang....?]])</f>
        <v>13</v>
      </c>
      <c r="AL890" s="6">
        <f>0-Table1[[#This Row],[Spalte17]]</f>
        <v>-13</v>
      </c>
      <c r="AM890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-9</v>
      </c>
      <c r="AP890"/>
    </row>
    <row r="891" spans="1:42" x14ac:dyDescent="0.25">
      <c r="A891">
        <v>889</v>
      </c>
      <c r="B891" t="s">
        <v>528</v>
      </c>
      <c r="C891" s="1">
        <v>13</v>
      </c>
      <c r="D891" s="6">
        <f>-18+Table1[[#This Row],[Auf welchem Platz landet der FC St. Pauli in der 1. Bundesliga 2025/26?]]</f>
        <v>-5</v>
      </c>
      <c r="E891" t="s">
        <v>56</v>
      </c>
      <c r="F891" s="5"/>
      <c r="G891" t="s">
        <v>14</v>
      </c>
      <c r="H891" t="s">
        <v>54</v>
      </c>
      <c r="I891" t="s">
        <v>56</v>
      </c>
      <c r="J891" t="s">
        <v>16</v>
      </c>
      <c r="K891">
        <f t="shared" si="156"/>
        <v>1</v>
      </c>
      <c r="L891">
        <f t="shared" si="157"/>
        <v>0</v>
      </c>
      <c r="M891">
        <f t="shared" si="158"/>
        <v>0</v>
      </c>
      <c r="N891">
        <f t="shared" si="159"/>
        <v>1</v>
      </c>
      <c r="O891" s="5">
        <f>SUM(Table1[[#This Row],[Spalte5]:[Spalte6]])*5</f>
        <v>10</v>
      </c>
      <c r="P891" t="s">
        <v>34</v>
      </c>
      <c r="Q891" t="s">
        <v>15</v>
      </c>
      <c r="R891" t="s">
        <v>23</v>
      </c>
      <c r="S891">
        <f t="shared" si="160"/>
        <v>0</v>
      </c>
      <c r="T891">
        <f t="shared" si="161"/>
        <v>0</v>
      </c>
      <c r="U891">
        <f t="shared" si="162"/>
        <v>0</v>
      </c>
      <c r="V891" s="5">
        <f>SUM(Table1[[#This Row],[Spalte94]:[Spalte92]])*5</f>
        <v>0</v>
      </c>
      <c r="W891" t="s">
        <v>41</v>
      </c>
      <c r="X891" s="5">
        <f t="shared" si="163"/>
        <v>0</v>
      </c>
      <c r="Y891" t="s">
        <v>18</v>
      </c>
      <c r="Z891" s="5">
        <f t="shared" si="164"/>
        <v>0</v>
      </c>
      <c r="AA891" t="s">
        <v>19</v>
      </c>
      <c r="AB891" s="5">
        <f t="shared" si="165"/>
        <v>0</v>
      </c>
      <c r="AC891" t="s">
        <v>20</v>
      </c>
      <c r="AD891" s="5">
        <f t="shared" si="166"/>
        <v>0</v>
      </c>
      <c r="AE891" t="s">
        <v>39</v>
      </c>
      <c r="AF891" s="5">
        <f t="shared" si="167"/>
        <v>0</v>
      </c>
      <c r="AG891" s="1">
        <v>4</v>
      </c>
      <c r="AH891" s="6">
        <f>ABS(8-Table1[[#This Row],[Die 1. Frauen des FCSP landet in der Regionalliga Nord (12er Liga) auf Rang...?]])</f>
        <v>4</v>
      </c>
      <c r="AI891" s="6">
        <f>0-Table1[[#This Row],[Spalte16]]</f>
        <v>-4</v>
      </c>
      <c r="AJ891" s="1">
        <v>5</v>
      </c>
      <c r="AK891" s="6">
        <f>ABS(16-Table1[[#This Row],[Die U23 des FCSP landet in der Regionalliga Nord (18er Liga) auf Rang....?]])</f>
        <v>11</v>
      </c>
      <c r="AL891" s="6">
        <f>0-Table1[[#This Row],[Spalte17]]</f>
        <v>-11</v>
      </c>
      <c r="AM891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-10</v>
      </c>
      <c r="AP891"/>
    </row>
    <row r="892" spans="1:42" x14ac:dyDescent="0.25">
      <c r="A892">
        <v>890</v>
      </c>
      <c r="B892" t="s">
        <v>237</v>
      </c>
      <c r="C892" s="1">
        <v>1</v>
      </c>
      <c r="D892" s="6">
        <f>-18+Table1[[#This Row],[Auf welchem Platz landet der FC St. Pauli in der 1. Bundesliga 2025/26?]]</f>
        <v>-17</v>
      </c>
      <c r="E892" t="s">
        <v>238</v>
      </c>
      <c r="F892" s="5"/>
      <c r="G892" t="s">
        <v>238</v>
      </c>
      <c r="H892" t="s">
        <v>14</v>
      </c>
      <c r="I892" t="s">
        <v>56</v>
      </c>
      <c r="J892" t="s">
        <v>16</v>
      </c>
      <c r="K892">
        <f t="shared" si="156"/>
        <v>1</v>
      </c>
      <c r="L892">
        <f t="shared" si="157"/>
        <v>0</v>
      </c>
      <c r="M892">
        <f t="shared" si="158"/>
        <v>0</v>
      </c>
      <c r="N892">
        <f t="shared" si="159"/>
        <v>1</v>
      </c>
      <c r="O892" s="5">
        <f>SUM(Table1[[#This Row],[Spalte5]:[Spalte6]])*5</f>
        <v>10</v>
      </c>
      <c r="P892" t="s">
        <v>34</v>
      </c>
      <c r="Q892" t="s">
        <v>41</v>
      </c>
      <c r="R892" t="s">
        <v>23</v>
      </c>
      <c r="S892">
        <f t="shared" si="160"/>
        <v>0</v>
      </c>
      <c r="T892">
        <f t="shared" si="161"/>
        <v>0</v>
      </c>
      <c r="U892">
        <f t="shared" si="162"/>
        <v>0</v>
      </c>
      <c r="V892" s="5">
        <f>SUM(Table1[[#This Row],[Spalte94]:[Spalte92]])*5</f>
        <v>0</v>
      </c>
      <c r="W892" t="s">
        <v>41</v>
      </c>
      <c r="X892" s="5">
        <f t="shared" si="163"/>
        <v>0</v>
      </c>
      <c r="Y892" t="s">
        <v>18</v>
      </c>
      <c r="Z892" s="5">
        <f t="shared" si="164"/>
        <v>0</v>
      </c>
      <c r="AA892" t="s">
        <v>65</v>
      </c>
      <c r="AB892" s="5">
        <f t="shared" si="165"/>
        <v>5</v>
      </c>
      <c r="AC892" t="s">
        <v>31</v>
      </c>
      <c r="AD892" s="5">
        <f t="shared" si="166"/>
        <v>0</v>
      </c>
      <c r="AE892" t="s">
        <v>137</v>
      </c>
      <c r="AF892" s="5">
        <f t="shared" si="167"/>
        <v>5</v>
      </c>
      <c r="AG892" s="1">
        <v>3</v>
      </c>
      <c r="AH892" s="6">
        <f>ABS(8-Table1[[#This Row],[Die 1. Frauen des FCSP landet in der Regionalliga Nord (12er Liga) auf Rang...?]])</f>
        <v>5</v>
      </c>
      <c r="AI892" s="6">
        <f>0-Table1[[#This Row],[Spalte16]]</f>
        <v>-5</v>
      </c>
      <c r="AJ892" s="1">
        <v>12</v>
      </c>
      <c r="AK892" s="6">
        <f>ABS(16-Table1[[#This Row],[Die U23 des FCSP landet in der Regionalliga Nord (18er Liga) auf Rang....?]])</f>
        <v>4</v>
      </c>
      <c r="AL892" s="6">
        <f>0-Table1[[#This Row],[Spalte17]]</f>
        <v>-4</v>
      </c>
      <c r="AM892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-11</v>
      </c>
      <c r="AP892"/>
    </row>
    <row r="893" spans="1:42" x14ac:dyDescent="0.25">
      <c r="A893">
        <v>891</v>
      </c>
      <c r="B893" t="s">
        <v>333</v>
      </c>
      <c r="C893" s="1">
        <v>10</v>
      </c>
      <c r="D893" s="6">
        <f>-18+Table1[[#This Row],[Auf welchem Platz landet der FC St. Pauli in der 1. Bundesliga 2025/26?]]</f>
        <v>-8</v>
      </c>
      <c r="E893" t="s">
        <v>56</v>
      </c>
      <c r="F893" s="5"/>
      <c r="G893" t="s">
        <v>14</v>
      </c>
      <c r="H893" t="s">
        <v>56</v>
      </c>
      <c r="I893" t="s">
        <v>25</v>
      </c>
      <c r="J893" t="s">
        <v>43</v>
      </c>
      <c r="K893">
        <f t="shared" si="156"/>
        <v>1</v>
      </c>
      <c r="L893">
        <f t="shared" si="157"/>
        <v>1</v>
      </c>
      <c r="M893">
        <f t="shared" si="158"/>
        <v>0</v>
      </c>
      <c r="N893">
        <f t="shared" si="159"/>
        <v>0</v>
      </c>
      <c r="O893" s="5">
        <f>SUM(Table1[[#This Row],[Spalte5]:[Spalte6]])*5</f>
        <v>10</v>
      </c>
      <c r="P893" t="s">
        <v>200</v>
      </c>
      <c r="Q893" t="s">
        <v>15</v>
      </c>
      <c r="R893" t="s">
        <v>78</v>
      </c>
      <c r="S893">
        <f t="shared" si="160"/>
        <v>0</v>
      </c>
      <c r="T893">
        <f t="shared" si="161"/>
        <v>1</v>
      </c>
      <c r="U893">
        <f t="shared" si="162"/>
        <v>0</v>
      </c>
      <c r="V893" s="5">
        <f>SUM(Table1[[#This Row],[Spalte94]:[Spalte92]])*5</f>
        <v>5</v>
      </c>
      <c r="W893" t="s">
        <v>15</v>
      </c>
      <c r="X893" s="5">
        <f t="shared" si="163"/>
        <v>0</v>
      </c>
      <c r="Y893" t="s">
        <v>30</v>
      </c>
      <c r="Z893" s="5">
        <f t="shared" si="164"/>
        <v>0</v>
      </c>
      <c r="AA893" t="s">
        <v>65</v>
      </c>
      <c r="AB893" s="5">
        <f t="shared" si="165"/>
        <v>5</v>
      </c>
      <c r="AC893" t="s">
        <v>31</v>
      </c>
      <c r="AD893" s="5">
        <f t="shared" si="166"/>
        <v>0</v>
      </c>
      <c r="AE893" t="s">
        <v>37</v>
      </c>
      <c r="AF893" s="5">
        <f t="shared" si="167"/>
        <v>0</v>
      </c>
      <c r="AG893" s="1">
        <v>4</v>
      </c>
      <c r="AH893" s="6">
        <f>ABS(8-Table1[[#This Row],[Die 1. Frauen des FCSP landet in der Regionalliga Nord (12er Liga) auf Rang...?]])</f>
        <v>4</v>
      </c>
      <c r="AI893" s="6">
        <f>0-Table1[[#This Row],[Spalte16]]</f>
        <v>-4</v>
      </c>
      <c r="AJ893" s="1">
        <v>2</v>
      </c>
      <c r="AK893" s="6">
        <f>ABS(16-Table1[[#This Row],[Die U23 des FCSP landet in der Regionalliga Nord (18er Liga) auf Rang....?]])</f>
        <v>14</v>
      </c>
      <c r="AL893" s="6">
        <f>0-Table1[[#This Row],[Spalte17]]</f>
        <v>-14</v>
      </c>
      <c r="AM893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-11</v>
      </c>
      <c r="AP893"/>
    </row>
    <row r="894" spans="1:42" x14ac:dyDescent="0.25">
      <c r="A894">
        <v>892</v>
      </c>
      <c r="B894" t="s">
        <v>581</v>
      </c>
      <c r="C894" s="1">
        <v>6</v>
      </c>
      <c r="D894" s="6">
        <f>-18+Table1[[#This Row],[Auf welchem Platz landet der FC St. Pauli in der 1. Bundesliga 2025/26?]]</f>
        <v>-12</v>
      </c>
      <c r="E894" t="s">
        <v>14</v>
      </c>
      <c r="F894" s="5">
        <v>5</v>
      </c>
      <c r="G894" t="s">
        <v>14</v>
      </c>
      <c r="H894" t="s">
        <v>56</v>
      </c>
      <c r="I894" t="s">
        <v>43</v>
      </c>
      <c r="J894" t="s">
        <v>24</v>
      </c>
      <c r="K894">
        <f t="shared" si="156"/>
        <v>1</v>
      </c>
      <c r="L894">
        <f t="shared" si="157"/>
        <v>0</v>
      </c>
      <c r="M894">
        <f t="shared" si="158"/>
        <v>0</v>
      </c>
      <c r="N894">
        <f t="shared" si="159"/>
        <v>0</v>
      </c>
      <c r="O894" s="5">
        <f>SUM(Table1[[#This Row],[Spalte5]:[Spalte6]])*5</f>
        <v>5</v>
      </c>
      <c r="P894" t="s">
        <v>34</v>
      </c>
      <c r="Q894" t="s">
        <v>200</v>
      </c>
      <c r="R894" t="s">
        <v>133</v>
      </c>
      <c r="S894">
        <f t="shared" si="160"/>
        <v>0</v>
      </c>
      <c r="T894">
        <f t="shared" si="161"/>
        <v>0</v>
      </c>
      <c r="U894">
        <f t="shared" si="162"/>
        <v>0</v>
      </c>
      <c r="V894" s="5">
        <f>SUM(Table1[[#This Row],[Spalte94]:[Spalte92]])*5</f>
        <v>0</v>
      </c>
      <c r="W894" t="s">
        <v>50</v>
      </c>
      <c r="X894" s="5">
        <f t="shared" si="163"/>
        <v>0</v>
      </c>
      <c r="Y894" t="s">
        <v>18</v>
      </c>
      <c r="Z894" s="5">
        <f t="shared" si="164"/>
        <v>0</v>
      </c>
      <c r="AA894" t="s">
        <v>19</v>
      </c>
      <c r="AB894" s="5">
        <f t="shared" si="165"/>
        <v>0</v>
      </c>
      <c r="AC894" t="s">
        <v>20</v>
      </c>
      <c r="AD894" s="5">
        <f t="shared" si="166"/>
        <v>0</v>
      </c>
      <c r="AE894" t="s">
        <v>21</v>
      </c>
      <c r="AF894" s="5">
        <f t="shared" si="167"/>
        <v>0</v>
      </c>
      <c r="AG894" s="1">
        <v>3</v>
      </c>
      <c r="AH894" s="6">
        <f>ABS(8-Table1[[#This Row],[Die 1. Frauen des FCSP landet in der Regionalliga Nord (12er Liga) auf Rang...?]])</f>
        <v>5</v>
      </c>
      <c r="AI894" s="6">
        <f>0-Table1[[#This Row],[Spalte16]]</f>
        <v>-5</v>
      </c>
      <c r="AJ894" s="1">
        <v>11</v>
      </c>
      <c r="AK894" s="6">
        <f>ABS(16-Table1[[#This Row],[Die U23 des FCSP landet in der Regionalliga Nord (18er Liga) auf Rang....?]])</f>
        <v>5</v>
      </c>
      <c r="AL894" s="6">
        <f>0-Table1[[#This Row],[Spalte17]]</f>
        <v>-5</v>
      </c>
      <c r="AM894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-12</v>
      </c>
      <c r="AP894"/>
    </row>
    <row r="895" spans="1:42" x14ac:dyDescent="0.25">
      <c r="A895">
        <v>893</v>
      </c>
      <c r="B895" t="s">
        <v>460</v>
      </c>
      <c r="C895" s="1">
        <v>10</v>
      </c>
      <c r="D895" s="6">
        <f>-18+Table1[[#This Row],[Auf welchem Platz landet der FC St. Pauli in der 1. Bundesliga 2025/26?]]</f>
        <v>-8</v>
      </c>
      <c r="E895" t="s">
        <v>25</v>
      </c>
      <c r="F895" s="5"/>
      <c r="G895" t="s">
        <v>54</v>
      </c>
      <c r="H895" t="s">
        <v>25</v>
      </c>
      <c r="I895" t="s">
        <v>17</v>
      </c>
      <c r="J895" t="s">
        <v>43</v>
      </c>
      <c r="K895">
        <f t="shared" si="156"/>
        <v>0</v>
      </c>
      <c r="L895">
        <f t="shared" si="157"/>
        <v>1</v>
      </c>
      <c r="M895">
        <f t="shared" si="158"/>
        <v>1</v>
      </c>
      <c r="N895">
        <f t="shared" si="159"/>
        <v>0</v>
      </c>
      <c r="O895" s="5">
        <f>SUM(Table1[[#This Row],[Spalte5]:[Spalte6]])*5</f>
        <v>10</v>
      </c>
      <c r="P895" t="s">
        <v>34</v>
      </c>
      <c r="Q895" t="s">
        <v>41</v>
      </c>
      <c r="R895" t="s">
        <v>15</v>
      </c>
      <c r="S895">
        <f t="shared" si="160"/>
        <v>0</v>
      </c>
      <c r="T895">
        <f t="shared" si="161"/>
        <v>0</v>
      </c>
      <c r="U895">
        <f t="shared" si="162"/>
        <v>0</v>
      </c>
      <c r="V895" s="5">
        <f>SUM(Table1[[#This Row],[Spalte94]:[Spalte92]])*5</f>
        <v>0</v>
      </c>
      <c r="W895" t="s">
        <v>34</v>
      </c>
      <c r="X895" s="5">
        <f t="shared" si="163"/>
        <v>0</v>
      </c>
      <c r="Y895" t="s">
        <v>48</v>
      </c>
      <c r="Z895" s="5">
        <f t="shared" si="164"/>
        <v>0</v>
      </c>
      <c r="AA895" t="s">
        <v>19</v>
      </c>
      <c r="AB895" s="5">
        <f t="shared" si="165"/>
        <v>0</v>
      </c>
      <c r="AC895" t="s">
        <v>20</v>
      </c>
      <c r="AD895" s="5">
        <f t="shared" si="166"/>
        <v>0</v>
      </c>
      <c r="AE895" t="s">
        <v>21</v>
      </c>
      <c r="AF895" s="5">
        <f t="shared" si="167"/>
        <v>0</v>
      </c>
      <c r="AG895" s="1">
        <v>6</v>
      </c>
      <c r="AH895" s="6">
        <f>ABS(8-Table1[[#This Row],[Die 1. Frauen des FCSP landet in der Regionalliga Nord (12er Liga) auf Rang...?]])</f>
        <v>2</v>
      </c>
      <c r="AI895" s="6">
        <f>0-Table1[[#This Row],[Spalte16]]</f>
        <v>-2</v>
      </c>
      <c r="AJ895" s="1">
        <v>3</v>
      </c>
      <c r="AK895" s="6">
        <f>ABS(16-Table1[[#This Row],[Die U23 des FCSP landet in der Regionalliga Nord (18er Liga) auf Rang....?]])</f>
        <v>13</v>
      </c>
      <c r="AL895" s="6">
        <f>0-Table1[[#This Row],[Spalte17]]</f>
        <v>-13</v>
      </c>
      <c r="AM895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-13</v>
      </c>
      <c r="AP895"/>
    </row>
    <row r="896" spans="1:42" x14ac:dyDescent="0.25">
      <c r="A896">
        <v>894</v>
      </c>
      <c r="B896" t="s">
        <v>913</v>
      </c>
      <c r="C896" s="1">
        <v>3</v>
      </c>
      <c r="D896" s="6">
        <f>-18+Table1[[#This Row],[Auf welchem Platz landet der FC St. Pauli in der 1. Bundesliga 2025/26?]]</f>
        <v>-15</v>
      </c>
      <c r="E896" t="s">
        <v>14</v>
      </c>
      <c r="F896" s="5">
        <v>5</v>
      </c>
      <c r="G896" t="s">
        <v>238</v>
      </c>
      <c r="H896" t="s">
        <v>43</v>
      </c>
      <c r="I896" t="s">
        <v>200</v>
      </c>
      <c r="J896" t="s">
        <v>14</v>
      </c>
      <c r="K896">
        <f t="shared" si="156"/>
        <v>1</v>
      </c>
      <c r="L896">
        <f t="shared" si="157"/>
        <v>0</v>
      </c>
      <c r="M896">
        <f t="shared" si="158"/>
        <v>0</v>
      </c>
      <c r="N896">
        <f t="shared" si="159"/>
        <v>0</v>
      </c>
      <c r="O896" s="5">
        <f>SUM(Table1[[#This Row],[Spalte5]:[Spalte6]])*5</f>
        <v>5</v>
      </c>
      <c r="P896" t="s">
        <v>34</v>
      </c>
      <c r="Q896" t="s">
        <v>17</v>
      </c>
      <c r="R896" t="s">
        <v>56</v>
      </c>
      <c r="S896">
        <f t="shared" si="160"/>
        <v>0</v>
      </c>
      <c r="T896">
        <f t="shared" si="161"/>
        <v>0</v>
      </c>
      <c r="U896">
        <f t="shared" si="162"/>
        <v>0</v>
      </c>
      <c r="V896" s="5">
        <f>SUM(Table1[[#This Row],[Spalte94]:[Spalte92]])*5</f>
        <v>0</v>
      </c>
      <c r="W896" t="s">
        <v>56</v>
      </c>
      <c r="X896" s="5">
        <f t="shared" si="163"/>
        <v>0</v>
      </c>
      <c r="Y896" t="s">
        <v>46</v>
      </c>
      <c r="Z896" s="5">
        <f t="shared" si="164"/>
        <v>0</v>
      </c>
      <c r="AA896" t="s">
        <v>65</v>
      </c>
      <c r="AB896" s="5">
        <f t="shared" si="165"/>
        <v>5</v>
      </c>
      <c r="AC896" t="s">
        <v>31</v>
      </c>
      <c r="AD896" s="5">
        <f t="shared" si="166"/>
        <v>0</v>
      </c>
      <c r="AE896" t="s">
        <v>28</v>
      </c>
      <c r="AF896" s="5">
        <f t="shared" si="167"/>
        <v>0</v>
      </c>
      <c r="AG896" s="1">
        <v>6</v>
      </c>
      <c r="AH896" s="6">
        <f>ABS(8-Table1[[#This Row],[Die 1. Frauen des FCSP landet in der Regionalliga Nord (12er Liga) auf Rang...?]])</f>
        <v>2</v>
      </c>
      <c r="AI896" s="6">
        <f>0-Table1[[#This Row],[Spalte16]]</f>
        <v>-2</v>
      </c>
      <c r="AJ896" s="1">
        <v>9</v>
      </c>
      <c r="AK896" s="6">
        <f>ABS(16-Table1[[#This Row],[Die U23 des FCSP landet in der Regionalliga Nord (18er Liga) auf Rang....?]])</f>
        <v>7</v>
      </c>
      <c r="AL896" s="6">
        <f>0-Table1[[#This Row],[Spalte17]]</f>
        <v>-7</v>
      </c>
      <c r="AM896" s="4">
        <f>Table1[[#This Row],[P1]]+Table1[[#This Row],[Spalte1]]+Table1[[#This Row],[Spalte7]]+Table1[[#This Row],[Spalte10]]+Table1[[#This Row],[Spalte11]]+Table1[[#This Row],[Spalte12]]+Table1[[#This Row],[Spalte14]]+Table1[[#This Row],[Spalte15]]+Table1[[#This Row],[Spalte18]]+Table1[[#This Row],[Spalte162]]</f>
        <v>-14</v>
      </c>
      <c r="AP896"/>
    </row>
    <row r="901" spans="17:37" x14ac:dyDescent="0.25">
      <c r="Q901">
        <f>COUNTIF($P3:$R896,"VfL Wolfsburg")</f>
        <v>20</v>
      </c>
      <c r="R901">
        <f>COUNTIF($P3:$R896,"FC St. Pauli")</f>
        <v>47</v>
      </c>
      <c r="Z901">
        <f>COUNTIF($Y3:$Y896,"Danel Sinani")</f>
        <v>35</v>
      </c>
      <c r="AF901">
        <f>COUNTIF($AE3:$AE896,"Gar keinen")</f>
        <v>19</v>
      </c>
      <c r="AH901" s="7">
        <f>COUNTIF($AG3:$AG896,"8")</f>
        <v>126</v>
      </c>
      <c r="AK901" s="7">
        <f>COUNTIF($AJ3:$AJ896,"16")</f>
        <v>60</v>
      </c>
    </row>
  </sheetData>
  <phoneticPr fontId="2" type="noConversion"/>
  <conditionalFormatting sqref="D897:D1048576 C1:C896">
    <cfRule type="cellIs" dxfId="24" priority="18" operator="equal">
      <formula>18</formula>
    </cfRule>
  </conditionalFormatting>
  <conditionalFormatting sqref="X897:X1048576 W1:W896">
    <cfRule type="cellIs" dxfId="23" priority="9" operator="equal">
      <formula>"Bayer 04 Leverkusen"</formula>
    </cfRule>
  </conditionalFormatting>
  <conditionalFormatting sqref="Z897:AA1048576 Y1:Z896">
    <cfRule type="cellIs" dxfId="22" priority="8" operator="equal">
      <formula>"Danel Sinani"</formula>
    </cfRule>
  </conditionalFormatting>
  <conditionalFormatting sqref="AB897:AC1048576 AA1:AB896">
    <cfRule type="cellIs" dxfId="21" priority="6" operator="equal">
      <formula>"7 oder mehr Punkte"</formula>
    </cfRule>
  </conditionalFormatting>
  <conditionalFormatting sqref="AD897:AE1048576 AC1:AD896">
    <cfRule type="containsText" dxfId="20" priority="5" operator="containsText" text="drei bis fünf Siege">
      <formula>NOT(ISERROR(SEARCH("drei bis fünf Siege",AC1)))</formula>
    </cfRule>
  </conditionalFormatting>
  <conditionalFormatting sqref="AF897:AG1048576 AE1:AF896">
    <cfRule type="containsText" dxfId="19" priority="4" operator="containsText" text="Gar keinen">
      <formula>NOT(ISERROR(SEARCH("Gar keinen",AE1)))</formula>
    </cfRule>
  </conditionalFormatting>
  <conditionalFormatting sqref="AH897:AH1048576 AG1:AG896">
    <cfRule type="cellIs" dxfId="18" priority="3" operator="equal">
      <formula>8</formula>
    </cfRule>
  </conditionalFormatting>
  <conditionalFormatting sqref="AK897:AK1048576 AJ1:AJ896">
    <cfRule type="cellIs" dxfId="17" priority="1" operator="equal">
      <formula>16</formula>
    </cfRule>
  </conditionalFormatting>
  <conditionalFormatting sqref="H897:P1048576 G1:O896">
    <cfRule type="cellIs" dxfId="15" priority="23" operator="equal">
      <formula>$H$2</formula>
    </cfRule>
    <cfRule type="cellIs" dxfId="14" priority="24" operator="equal">
      <formula>$G$2</formula>
    </cfRule>
    <cfRule type="cellIs" dxfId="13" priority="25" operator="equal">
      <formula>$I$2</formula>
    </cfRule>
    <cfRule type="cellIs" dxfId="12" priority="26" operator="equal">
      <formula>$J$2</formula>
    </cfRule>
  </conditionalFormatting>
  <conditionalFormatting sqref="Q897:V1048576 P1:U896">
    <cfRule type="cellIs" dxfId="11" priority="31" operator="equal">
      <formula>$P$2</formula>
    </cfRule>
    <cfRule type="cellIs" dxfId="10" priority="32" operator="equal">
      <formula>$Q$2</formula>
    </cfRule>
    <cfRule type="cellIs" dxfId="9" priority="33" operator="equal">
      <formula>$R$2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" operator="containsText" id="{1076CA6F-8820-4CA7-AC17-137F04ED8DE2}">
            <xm:f>NOT(ISERROR(SEARCH($E$2,E1)))</xm:f>
            <xm:f>$E$2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F897:F1048576 E1:E896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Maik Krükemeier</cp:lastModifiedBy>
  <dcterms:created xsi:type="dcterms:W3CDTF">2026-06-27T10:05:42Z</dcterms:created>
  <dcterms:modified xsi:type="dcterms:W3CDTF">2026-06-27T12:53:12Z</dcterms:modified>
</cp:coreProperties>
</file>